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Kros4 Exporty\"/>
    </mc:Choice>
  </mc:AlternateContent>
  <bookViews>
    <workbookView xWindow="0" yWindow="0" windowWidth="0" windowHeight="0"/>
  </bookViews>
  <sheets>
    <sheet name="Rekapitulace stavby" sheetId="1" r:id="rId1"/>
    <sheet name="UNIVERZITA - STAVEBNÍ Ú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'UNIVERZITA - STAVEBNÍ ÚPR...'!$C$126:$K$249</definedName>
    <definedName name="_xlnm.Print_Area" localSheetId="1">'UNIVERZITA - STAVEBNÍ ÚPR...'!$C$4:$J$76,'UNIVERZITA - STAVEBNÍ ÚPR...'!$C$82:$J$110,'UNIVERZITA - STAVEBNÍ ÚPR...'!$C$116:$K$249</definedName>
    <definedName name="_xlnm.Print_Titles" localSheetId="1">'UNIVERZITA - STAVEBNÍ ÚPR...'!$126:$126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235"/>
  <c r="J233"/>
  <c r="J222"/>
  <c r="BK220"/>
  <c r="J209"/>
  <c r="BK207"/>
  <c r="BK205"/>
  <c r="J202"/>
  <c r="J200"/>
  <c r="BK198"/>
  <c r="BK194"/>
  <c r="J192"/>
  <c r="BK190"/>
  <c r="BK188"/>
  <c r="BK183"/>
  <c r="BK181"/>
  <c r="BK170"/>
  <c r="BK168"/>
  <c r="J166"/>
  <c r="J164"/>
  <c r="BK159"/>
  <c r="J157"/>
  <c r="BK151"/>
  <c r="BK147"/>
  <c r="BK146"/>
  <c r="BK143"/>
  <c r="J134"/>
  <c r="BK248"/>
  <c r="J247"/>
  <c r="BK244"/>
  <c r="BK242"/>
  <c r="BK238"/>
  <c r="BK231"/>
  <c r="BK222"/>
  <c r="J213"/>
  <c r="BK211"/>
  <c r="J207"/>
  <c r="J205"/>
  <c r="BK202"/>
  <c r="J196"/>
  <c r="BK186"/>
  <c r="J183"/>
  <c r="J181"/>
  <c r="BK179"/>
  <c r="BK172"/>
  <c r="BK162"/>
  <c r="J159"/>
  <c r="BK154"/>
  <c r="J147"/>
  <c r="BK134"/>
  <c r="BK130"/>
  <c r="J248"/>
  <c r="J244"/>
  <c r="BK233"/>
  <c r="J231"/>
  <c r="J220"/>
  <c r="BK217"/>
  <c r="J198"/>
  <c r="BK196"/>
  <c r="J194"/>
  <c r="BK192"/>
  <c r="J190"/>
  <c r="J188"/>
  <c r="J186"/>
  <c r="BK177"/>
  <c r="BK175"/>
  <c r="J172"/>
  <c r="J170"/>
  <c r="BK166"/>
  <c r="BK164"/>
  <c r="J162"/>
  <c r="J149"/>
  <c r="J143"/>
  <c r="BK141"/>
  <c r="J130"/>
  <c i="1" r="AS94"/>
  <c i="2" r="BK247"/>
  <c r="J242"/>
  <c r="J238"/>
  <c r="J235"/>
  <c r="J217"/>
  <c r="BK213"/>
  <c r="J211"/>
  <c r="BK209"/>
  <c r="BK200"/>
  <c r="J179"/>
  <c r="J177"/>
  <c r="J175"/>
  <c r="J168"/>
  <c r="BK157"/>
  <c r="J154"/>
  <c r="J151"/>
  <c r="BK149"/>
  <c r="J146"/>
  <c r="J141"/>
  <c l="1" r="P129"/>
  <c r="P140"/>
  <c r="P145"/>
  <c r="BK161"/>
  <c r="J161"/>
  <c r="J102"/>
  <c r="BK191"/>
  <c r="J191"/>
  <c r="J103"/>
  <c r="BK201"/>
  <c r="J201"/>
  <c r="J104"/>
  <c r="P206"/>
  <c r="BK129"/>
  <c r="R129"/>
  <c r="T140"/>
  <c r="R145"/>
  <c r="BK156"/>
  <c r="J156"/>
  <c r="J101"/>
  <c r="T156"/>
  <c r="T161"/>
  <c r="R191"/>
  <c r="R201"/>
  <c r="R206"/>
  <c r="P221"/>
  <c r="T129"/>
  <c r="T128"/>
  <c r="R140"/>
  <c r="T145"/>
  <c r="R156"/>
  <c r="R161"/>
  <c r="T191"/>
  <c r="BK206"/>
  <c r="J206"/>
  <c r="J105"/>
  <c r="T206"/>
  <c r="T221"/>
  <c r="BK140"/>
  <c r="J140"/>
  <c r="J97"/>
  <c r="BK145"/>
  <c r="J145"/>
  <c r="J98"/>
  <c r="P156"/>
  <c r="P161"/>
  <c r="P191"/>
  <c r="P201"/>
  <c r="T201"/>
  <c r="BK221"/>
  <c r="J221"/>
  <c r="J106"/>
  <c r="R221"/>
  <c r="BK241"/>
  <c r="J241"/>
  <c r="J108"/>
  <c r="P241"/>
  <c r="P240"/>
  <c r="R241"/>
  <c r="R240"/>
  <c r="T241"/>
  <c r="T240"/>
  <c r="BK246"/>
  <c r="J246"/>
  <c r="J109"/>
  <c r="P246"/>
  <c r="R246"/>
  <c r="T246"/>
  <c r="J121"/>
  <c r="F124"/>
  <c r="BE130"/>
  <c r="BE159"/>
  <c r="BE162"/>
  <c r="BE164"/>
  <c r="BE170"/>
  <c r="BE181"/>
  <c r="BE183"/>
  <c r="BE186"/>
  <c r="BE188"/>
  <c r="BE192"/>
  <c r="BE194"/>
  <c r="BE217"/>
  <c r="BE220"/>
  <c r="BE222"/>
  <c r="BE231"/>
  <c r="BE134"/>
  <c r="BE146"/>
  <c r="BE149"/>
  <c r="BE154"/>
  <c r="BE179"/>
  <c r="BE200"/>
  <c r="BE202"/>
  <c r="BE205"/>
  <c r="BE207"/>
  <c r="BE209"/>
  <c r="BE235"/>
  <c r="BE244"/>
  <c r="BE141"/>
  <c r="BE143"/>
  <c r="BE147"/>
  <c r="BE151"/>
  <c r="BE157"/>
  <c r="BE166"/>
  <c r="BE168"/>
  <c r="BE175"/>
  <c r="BE190"/>
  <c r="BE196"/>
  <c r="BE198"/>
  <c r="BE233"/>
  <c r="BE248"/>
  <c r="BE172"/>
  <c r="BE177"/>
  <c r="BE211"/>
  <c r="BE213"/>
  <c r="BE238"/>
  <c r="BE242"/>
  <c r="BE247"/>
  <c r="BK153"/>
  <c r="J153"/>
  <c r="J99"/>
  <c r="F35"/>
  <c i="1" r="BD95"/>
  <c r="BD94"/>
  <c r="W33"/>
  <c i="2" r="F34"/>
  <c i="1" r="BC95"/>
  <c r="BC94"/>
  <c r="W32"/>
  <c i="2" r="J32"/>
  <c i="1" r="AW95"/>
  <c i="2" r="F33"/>
  <c i="1" r="BB95"/>
  <c r="BB94"/>
  <c r="W31"/>
  <c i="2" r="F32"/>
  <c i="1" r="BA95"/>
  <c r="BA94"/>
  <c r="W30"/>
  <c i="2" l="1" r="P155"/>
  <c r="BK128"/>
  <c r="P128"/>
  <c r="P127"/>
  <c i="1" r="AU95"/>
  <c i="2" r="R155"/>
  <c r="T155"/>
  <c r="T127"/>
  <c r="R128"/>
  <c r="R127"/>
  <c r="BK155"/>
  <c r="J155"/>
  <c r="J100"/>
  <c r="J129"/>
  <c r="J96"/>
  <c r="BK240"/>
  <c r="J240"/>
  <c r="J107"/>
  <c i="1" r="AU94"/>
  <c r="AX94"/>
  <c r="AY94"/>
  <c i="2" r="F31"/>
  <c i="1" r="AZ95"/>
  <c r="AZ94"/>
  <c r="W29"/>
  <c i="2" r="J31"/>
  <c i="1" r="AV95"/>
  <c r="AT95"/>
  <c r="AW94"/>
  <c r="AK30"/>
  <c i="2" l="1" r="BK127"/>
  <c r="J127"/>
  <c r="J128"/>
  <c r="J95"/>
  <c r="J28"/>
  <c i="1" r="AG95"/>
  <c r="AG94"/>
  <c r="AK26"/>
  <c r="AV94"/>
  <c r="AK29"/>
  <c l="1" r="AN95"/>
  <c i="2" r="J37"/>
  <c r="J94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<sst xmlns="http://schemas.openxmlformats.org/spreadsheetml/2006/main">
  <si>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</si>
  <si>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</si>
  <si>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</si>
  <si>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</si>
  <si>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</si>
  <si>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{da16e94c-1181-4bfc-b4ee-b74d6fb2ffff}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</si>
  <si>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</si>
  <si>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</si>
  <si>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</si>
  <si>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</si>
  <si>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</si>
  <si>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</si>
  <si>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</si>
  <si>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</si>
  <si>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UNIVERZITA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</si>
  <si>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</si>
  <si>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</si>
  <si>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REKTORÁTU</t>
  </si>
  <si>
    <t>KSO:</t>
  </si>
  <si>
    <t>CC-CZ:</t>
  </si>
  <si>
    <t>Místo:</t>
  </si>
  <si>
    <t>HRADEC KRÁLOVÉ</t>
  </si>
  <si>
    <t>Datum:</t>
  </si>
  <si>
    <t>25. 7. 2020</t>
  </si>
  <si>
    <t>Zadavatel:</t>
  </si>
  <si>
    <t>IČ:</t>
  </si>
  <si>
    <t>UHK</t>
  </si>
  <si>
    <t>DIČ:</t>
  </si>
  <si>
    <t>Uchazeč:</t>
  </si>
  <si>
    <t>Vyplň údaj</t>
  </si>
  <si>
    <t>Projektant:</t>
  </si>
  <si>
    <t>ATELIER H1&amp; ATELIER HÁJEK s.r.o.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</si>
  <si>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</si>
  <si>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</si>
  <si>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</si>
  <si>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</si>
  <si>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</si>
  <si>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</si>
  <si>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</si>
  <si>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</si>
  <si>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</si>
  <si>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</si>
  <si>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</si>
  <si>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</si>
  <si>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</si>
  <si>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</si>
  <si>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</si>
  <si>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</si>
  <si>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</si>
  <si>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</si>
  <si>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</si>
  <si>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</si>
  <si>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</si>
  <si>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</si>
  <si>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</si>
  <si>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</si>
  <si>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</si>
  <si>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</si>
  <si>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</si>
  <si>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</si>
  <si>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</si>
  <si>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</si>
  <si>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</si>
  <si>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</si>
  <si>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</si>
  <si>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</si>
  <si>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</si>
  <si>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</si>
  <si>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</si>
  <si>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</si>
  <si>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</si>
  <si>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</si>
  <si>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</si>
  <si>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</si>
  <si>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</si>
  <si>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</si>
  <si>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</si>
  <si>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</si>
  <si>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</si>
  <si>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</si>
  <si>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</si>
  <si>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</si>
  <si>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</si>
  <si>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</si>
  <si>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</si>
  <si>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</si>
  <si>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</si>
  <si>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</si>
  <si>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</si>
  <si>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</si>
  <si>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</si>
  <si>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</si>
  <si>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</si>
  <si>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</si>
  <si>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</si>
  <si>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</si>
  <si>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</si>
  <si>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</si>
  <si>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</si>
  <si>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</si>
  <si>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</si>
  <si>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</si>
  <si>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</si>
  <si>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</si>
  <si>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</si>
  <si>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</si>
  <si>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</si>
  <si>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</si>
  <si>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</si>
  <si>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</si>
  <si>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</si>
  <si>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</si>
  <si>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</si>
  <si>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</si>
  <si>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</si>
  <si>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</si>
  <si>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</si>
  <si>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</si>
  <si>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</si>
  <si>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</si>
  <si>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</si>
  <si>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</si>
  <si>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</si>
  <si>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</si>
  <si>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611325421</t>
  </si>
  <si>
    <t xml:space="preserve">Oprava vnitřní vápenocementové štukové omítky stropů v rozsahu plochy do 10%- přípočet 30% na klenby  (rozvody EL)</t>
  </si>
  <si>
    <t>m2</t>
  </si>
  <si>
    <t>4</t>
  </si>
  <si>
    <t>814067161</t>
  </si>
  <si>
    <t>VV</t>
  </si>
  <si>
    <t xml:space="preserve">"klenba 1. pp 005"  31,3*1,3</t>
  </si>
  <si>
    <t>"2 np - rovný podhled 202,204, 204a" 9,23+24,85+14,8</t>
  </si>
  <si>
    <t>Součet</t>
  </si>
  <si>
    <t>612325421</t>
  </si>
  <si>
    <t>Oprava vnitřní vápenocementové štukové omítky stěn v rozsahu plochy do 10% ( rozvody EL)</t>
  </si>
  <si>
    <t>1475692408</t>
  </si>
  <si>
    <t>"1 pp 005" (6,5+0,45*2+4,6+5,45+1,2+4,87+1,65+2,0)*2,62-1,6</t>
  </si>
  <si>
    <t xml:space="preserve">"1 np 113"  (7,75+5,68/2+0,55*3+0,16)*2*3,35</t>
  </si>
  <si>
    <t>-1,85*3,35*3</t>
  </si>
  <si>
    <t>"2 np 203-204a" (11,25+4,8)*2*3,5-1,6*2+1,2+1,57*2,0*2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</si>
  <si>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</si>
  <si>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</si>
  <si>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</si>
  <si>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</si>
  <si>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</si>
  <si>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2126669488</t>
  </si>
  <si>
    <t>27,0</t>
  </si>
  <si>
    <t>952901111</t>
  </si>
  <si>
    <t>Vyčištění budov bytové a občanské výstavby při výšce podlaží do 4 m</t>
  </si>
  <si>
    <t>-259380604</t>
  </si>
  <si>
    <t>41,0+25,6+50,0</t>
  </si>
  <si>
    <t>997</t>
  </si>
  <si>
    <t>Přesun sutě</t>
  </si>
  <si>
    <t>5</t>
  </si>
  <si>
    <t>997013501</t>
  </si>
  <si>
    <t>Odvoz suti a vybouraných hmot na skládku nebo meziskládku do 1 km se složením</t>
  </si>
  <si>
    <t>t</t>
  </si>
  <si>
    <t>1006092307</t>
  </si>
  <si>
    <t>997013509</t>
  </si>
  <si>
    <t>Příplatek k odvozu suti a vybouraných hmot na skládku ZKD 1 km přes 1 km</t>
  </si>
  <si>
    <t>-203437791</t>
  </si>
  <si>
    <t>0,253*15</t>
  </si>
  <si>
    <t>7</t>
  </si>
  <si>
    <t>997013812</t>
  </si>
  <si>
    <t>Poplatek za uložení na skládce (skládkovné) stavebního odpadu na bázi sádry kód odpadu 17 08 02</t>
  </si>
  <si>
    <t>-1301742352</t>
  </si>
  <si>
    <t>0,287</t>
  </si>
  <si>
    <t>8</t>
  </si>
  <si>
    <t>997013814</t>
  </si>
  <si>
    <t>Poplatek za uložení na skládce (skládkovné) stavebního odpadu izolací kód odpadu 17 06 04</t>
  </si>
  <si>
    <t>-2018689235</t>
  </si>
  <si>
    <t>0,045</t>
  </si>
  <si>
    <t>998</t>
  </si>
  <si>
    <t>Přesun hmot</t>
  </si>
  <si>
    <t>998011002</t>
  </si>
  <si>
    <t>Přesun hmot pro budovy zděné v do 12 m</t>
  </si>
  <si>
    <t>-1661753406</t>
  </si>
  <si>
    <t>PSV</t>
  </si>
  <si>
    <t>Práce a dodávky PSV</t>
  </si>
  <si>
    <t>735</t>
  </si>
  <si>
    <t>Ústřední vytápění - otopná tělesa</t>
  </si>
  <si>
    <t>10</t>
  </si>
  <si>
    <t>735111810</t>
  </si>
  <si>
    <t xml:space="preserve">Demontáž otopného tělesa </t>
  </si>
  <si>
    <t>16</t>
  </si>
  <si>
    <t>-1999891551</t>
  </si>
  <si>
    <t>1,3*0,7</t>
  </si>
  <si>
    <t>11</t>
  </si>
  <si>
    <t>735494811</t>
  </si>
  <si>
    <t>Vypuštění vody z otopných těles</t>
  </si>
  <si>
    <t>1803061866</t>
  </si>
  <si>
    <t>0,91</t>
  </si>
  <si>
    <t>763</t>
  </si>
  <si>
    <t>Konstrukce suché výstavby</t>
  </si>
  <si>
    <t>12</t>
  </si>
  <si>
    <t>763111411.00</t>
  </si>
  <si>
    <t>SDK příčka SK 14 tl 100 mm profil CW+UW 50 desky 2xRB (A) 12,5 TI 50 mm 15 kg/m3 EI 60 Rw 51 dB vč světlíku a dotěsnění k střeš. světlíku</t>
  </si>
  <si>
    <t>1637062954</t>
  </si>
  <si>
    <t xml:space="preserve">"1  np "  2,825*3,35+1,25*1,8/2</t>
  </si>
  <si>
    <t>13</t>
  </si>
  <si>
    <t>763111411.RGS.002</t>
  </si>
  <si>
    <t>SDK příčka SK 14 tl 100 mm profil CW+UW 50 desky 2xRB (A) 12,5 TI 50 mm 15 kg/m3 EI 60 Rw 51 dB</t>
  </si>
  <si>
    <t>-942460417</t>
  </si>
  <si>
    <t xml:space="preserve">"1  np "  2,825*3,35</t>
  </si>
  <si>
    <t>14</t>
  </si>
  <si>
    <t>763111713</t>
  </si>
  <si>
    <t>SDK příčka ukončení ve volném prostoru</t>
  </si>
  <si>
    <t>m</t>
  </si>
  <si>
    <t>1176036243</t>
  </si>
  <si>
    <t>2,825</t>
  </si>
  <si>
    <t>763111717</t>
  </si>
  <si>
    <t>SDK příčka základní penetrační nátěr (oboustranně)</t>
  </si>
  <si>
    <t>-249159884</t>
  </si>
  <si>
    <t>2,825*3,35</t>
  </si>
  <si>
    <t>763131621</t>
  </si>
  <si>
    <t>Montáž desek tl. 12,5 mm SDK podhled</t>
  </si>
  <si>
    <t>665077455</t>
  </si>
  <si>
    <t>25,6</t>
  </si>
  <si>
    <t>17</t>
  </si>
  <si>
    <t>M</t>
  </si>
  <si>
    <t>59030027</t>
  </si>
  <si>
    <t>deska SDK protipožární DF tl 12,5mm</t>
  </si>
  <si>
    <t>32</t>
  </si>
  <si>
    <t>1265157406</t>
  </si>
  <si>
    <t>25,6*1,05 'Přepočtené koeficientem množství</t>
  </si>
  <si>
    <t>18</t>
  </si>
  <si>
    <t>763131714</t>
  </si>
  <si>
    <t>SDK podhled základní penetrační nátěr</t>
  </si>
  <si>
    <t>1264408406</t>
  </si>
  <si>
    <t>19</t>
  </si>
  <si>
    <t>763131751</t>
  </si>
  <si>
    <t>Montáž parotěsné zábrany do SDK podhledu</t>
  </si>
  <si>
    <t>-92406760</t>
  </si>
  <si>
    <t>20</t>
  </si>
  <si>
    <t>JTA.JFN110SP</t>
  </si>
  <si>
    <t>folie nehořlavá parotěsná JUTAFOL N Speciál 110g/m2</t>
  </si>
  <si>
    <t>609027437</t>
  </si>
  <si>
    <t>763131752</t>
  </si>
  <si>
    <t>Montáž jedné vrstvy tepelné izolace do SDK podhledu</t>
  </si>
  <si>
    <t>1250679263</t>
  </si>
  <si>
    <t>22</t>
  </si>
  <si>
    <t>631509720</t>
  </si>
  <si>
    <t xml:space="preserve">pás tepelně izolační  tl 250mm</t>
  </si>
  <si>
    <t>1751346435</t>
  </si>
  <si>
    <t>25,6*1,02 'Přepočtené koeficientem množství</t>
  </si>
  <si>
    <t>23</t>
  </si>
  <si>
    <t>763132811</t>
  </si>
  <si>
    <t>Demontáž desek jednoduché opláštění SDK podhled 1 np</t>
  </si>
  <si>
    <t>119735076</t>
  </si>
  <si>
    <t>17,9+7,7</t>
  </si>
  <si>
    <t>24</t>
  </si>
  <si>
    <t>713110813</t>
  </si>
  <si>
    <t>Odstranění tepelné izolace stropů volně kladené z vláknitých materiálů suchých tl přes 100 mm</t>
  </si>
  <si>
    <t>653831708</t>
  </si>
  <si>
    <t>25</t>
  </si>
  <si>
    <t>998763402</t>
  </si>
  <si>
    <t>Přesun hmot procentní pro sádrokartonové konstrukce v objektech v do 12 m</t>
  </si>
  <si>
    <t>%</t>
  </si>
  <si>
    <t>-615401534</t>
  </si>
  <si>
    <t>766</t>
  </si>
  <si>
    <t>Konstrukce truhlářské</t>
  </si>
  <si>
    <t>26</t>
  </si>
  <si>
    <t>7661235200</t>
  </si>
  <si>
    <t xml:space="preserve">1  Montáž + dod celoprosklené obloukové stěny s jednokřídl dveřmi š. 800 mm, stěna 1850*3380 mm, nerez kování, čiré bezpeč sklo 37 dB, polepy fólií- tab. výrobků</t>
  </si>
  <si>
    <t>kpl</t>
  </si>
  <si>
    <t>-804483185</t>
  </si>
  <si>
    <t xml:space="preserve">"1 np"   2</t>
  </si>
  <si>
    <t>27</t>
  </si>
  <si>
    <t>76612352000</t>
  </si>
  <si>
    <t xml:space="preserve">1  Montáž + dod celoprosklené obloukové stěny bez dveří, stěna 1850*3380 mm,  čiré bezpeč sklo 37 dB, polepy fólií- tab. výrobků</t>
  </si>
  <si>
    <t>630463053</t>
  </si>
  <si>
    <t xml:space="preserve">"1 np"    1</t>
  </si>
  <si>
    <t>28</t>
  </si>
  <si>
    <t>76612352001</t>
  </si>
  <si>
    <t xml:space="preserve">2  Montáž + dod celoprosklené stěny  s dvoukř posuvnými dveřmi , průchod 2200 mm, stěna 4796*3500 mm,  čiré bezpeč sklo 37 dB, polepy fólií- tab. výrobků</t>
  </si>
  <si>
    <t>1241665182</t>
  </si>
  <si>
    <t xml:space="preserve">"2 np"   1</t>
  </si>
  <si>
    <t>29</t>
  </si>
  <si>
    <t>7668211110</t>
  </si>
  <si>
    <t xml:space="preserve">01 T Montáž + dod  vestavěné skříně policové + šuplata , laminované desky  CPL 18 mm 1335*1800* 400 mm- tabulka výrobků</t>
  </si>
  <si>
    <t>kus</t>
  </si>
  <si>
    <t>-1688414145</t>
  </si>
  <si>
    <t xml:space="preserve">"1 pp"  1</t>
  </si>
  <si>
    <t>30</t>
  </si>
  <si>
    <t>998766202</t>
  </si>
  <si>
    <t>Přesun hmot procentní pro konstrukce truhlářské v objektech v do 12 m</t>
  </si>
  <si>
    <t>1494268670</t>
  </si>
  <si>
    <t>767</t>
  </si>
  <si>
    <t>Konstrukce zámečnické</t>
  </si>
  <si>
    <t>31</t>
  </si>
  <si>
    <t>7673127390</t>
  </si>
  <si>
    <t xml:space="preserve">Repase stávajícího světlíku -výměna skla, výměna oplechování, doplnění zateplení </t>
  </si>
  <si>
    <t>-44856225</t>
  </si>
  <si>
    <t>"z důvodu zatékánísvětlíkem v 1.np provedena repase</t>
  </si>
  <si>
    <t xml:space="preserve">"dle popisu v technické zprávě"   1</t>
  </si>
  <si>
    <t>998767202</t>
  </si>
  <si>
    <t>Přesun hmot procentní pro zámečnické konstrukce v objektech v do 12 m</t>
  </si>
  <si>
    <t>-1477637846</t>
  </si>
  <si>
    <t>776</t>
  </si>
  <si>
    <t>Podlahy povlakové</t>
  </si>
  <si>
    <t>33</t>
  </si>
  <si>
    <t>776111311</t>
  </si>
  <si>
    <t>Vysátí podkladu povlakových podlah</t>
  </si>
  <si>
    <t>475284458</t>
  </si>
  <si>
    <t xml:space="preserve">"1 np"  17,9+7,7</t>
  </si>
  <si>
    <t>34</t>
  </si>
  <si>
    <t>776212111</t>
  </si>
  <si>
    <t>Volné položení textilních pásů s podlepením spojů páskou</t>
  </si>
  <si>
    <t>88325414</t>
  </si>
  <si>
    <t>35</t>
  </si>
  <si>
    <t>697510630</t>
  </si>
  <si>
    <t>koberec zátěžový všívaný smyčkový - dle popisu D1.1b.2</t>
  </si>
  <si>
    <t>-225276838</t>
  </si>
  <si>
    <t xml:space="preserve">"113a+113b"  17,9+7,7</t>
  </si>
  <si>
    <t>36</t>
  </si>
  <si>
    <t>776421111</t>
  </si>
  <si>
    <t>Montáž obvodových lišt lepením</t>
  </si>
  <si>
    <t>189407927</t>
  </si>
  <si>
    <t xml:space="preserve">"113 b"  5,3+5,17+3,1+2,85+0,4*4+0,15*2-1,85*2</t>
  </si>
  <si>
    <t xml:space="preserve">"113a"  2,7+2,5+2,85+2,6+0,4*2-1,85</t>
  </si>
  <si>
    <t>37</t>
  </si>
  <si>
    <t>69751204</t>
  </si>
  <si>
    <t>lišta kobercová 55x9mm</t>
  </si>
  <si>
    <t>1995446352</t>
  </si>
  <si>
    <t>24,22</t>
  </si>
  <si>
    <t>24,22*1,05 'Přepočtené koeficientem množství</t>
  </si>
  <si>
    <t>38</t>
  </si>
  <si>
    <t>998776202</t>
  </si>
  <si>
    <t>Přesun hmot procentní pro podlahy povlakové v objektech v do 12 m</t>
  </si>
  <si>
    <t>1613345795</t>
  </si>
  <si>
    <t>784</t>
  </si>
  <si>
    <t>Dokončovací práce - malby a tapety</t>
  </si>
  <si>
    <t>39</t>
  </si>
  <si>
    <t>784111001</t>
  </si>
  <si>
    <t>Oprášení (ometení ) podkladu v místnostech výšky do 3,80 m</t>
  </si>
  <si>
    <t>-1773971914</t>
  </si>
  <si>
    <t>"1 pp 005" (6,5+0,45+4,6+5,45+1,2+4,87+1,65+2,0)*2,62</t>
  </si>
  <si>
    <t xml:space="preserve">"1 np  SDK podhled"  17,9+7,7</t>
  </si>
  <si>
    <t xml:space="preserve">"1 np 113"  (7,75+5,68/2+0,55*3+0,16)*2*3,35+2,85*3,35*2</t>
  </si>
  <si>
    <t>"2 np 203-204a" (11,25+4,8)*2*3,5</t>
  </si>
  <si>
    <t>-(1,85*3,35-4,0)*3</t>
  </si>
  <si>
    <t>40</t>
  </si>
  <si>
    <t>784171101</t>
  </si>
  <si>
    <t>Zakrytí vnitřních podlah včetně pozdějšího odkrytí</t>
  </si>
  <si>
    <t>-248380181</t>
  </si>
  <si>
    <t>31,3+25,6+49,0</t>
  </si>
  <si>
    <t>41</t>
  </si>
  <si>
    <t>784171111</t>
  </si>
  <si>
    <t>Zakrytí vnitřních ploch stěn v místnostech výšky do 3,80 m</t>
  </si>
  <si>
    <t>1746017807</t>
  </si>
  <si>
    <t>1,9*3,45*3+4,8*3,5</t>
  </si>
  <si>
    <t>42</t>
  </si>
  <si>
    <t>58124842</t>
  </si>
  <si>
    <t>fólie pro malířské potřeby zakrývací tl 7µ 4x5m</t>
  </si>
  <si>
    <t>953582832</t>
  </si>
  <si>
    <t>106,0+36,5</t>
  </si>
  <si>
    <t>142,5*1,05 'Přepočtené koeficientem množství</t>
  </si>
  <si>
    <t>43</t>
  </si>
  <si>
    <t>784221001</t>
  </si>
  <si>
    <t>Jednonásobné bílé malby ze směsí za sucha dobře otěruvzdorných v místnostech do 3,80 m</t>
  </si>
  <si>
    <t>655269708</t>
  </si>
  <si>
    <t>394,0</t>
  </si>
  <si>
    <t>Práce a dodávky M</t>
  </si>
  <si>
    <t>21-M</t>
  </si>
  <si>
    <t>Elektromontáže</t>
  </si>
  <si>
    <t>44</t>
  </si>
  <si>
    <t>21-M1</t>
  </si>
  <si>
    <t>Elektromontáže - silnoproud</t>
  </si>
  <si>
    <t>64</t>
  </si>
  <si>
    <t>1806268291</t>
  </si>
  <si>
    <t>45</t>
  </si>
  <si>
    <t>21-M2</t>
  </si>
  <si>
    <t>Elektromontáže - slaboproud</t>
  </si>
  <si>
    <t>326423846</t>
  </si>
  <si>
    <t>HZS</t>
  </si>
  <si>
    <t>Hodinové zúčtovací sazby</t>
  </si>
  <si>
    <t>46</t>
  </si>
  <si>
    <t>HZS1292</t>
  </si>
  <si>
    <t>Hodinová zúčtovací sazba stavební dělník - vyklizení nábytku</t>
  </si>
  <si>
    <t>hod</t>
  </si>
  <si>
    <t>512</t>
  </si>
  <si>
    <t>-645664790</t>
  </si>
  <si>
    <t>47</t>
  </si>
  <si>
    <t>HZS4231</t>
  </si>
  <si>
    <t>Hodinová zúčtovací sazba - sondy do podhledu</t>
  </si>
  <si>
    <t>-1928615142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</si>
</sst>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UNIVERZITA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REKTORÁTU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HRADEC KRÁLOVÉ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25. 7. 2020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UHK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H1&amp; ATELIER HÁJEK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ERŠILOVÁ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'UNIVERZITA - STAVEBNÍ ÚPR...'!J28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'UNIVERZITA - STAVEBNÍ ÚPR...'!P127</f>
        <v>0</v>
      </c>
      <c r="AV95" s="127">
        <f>'UNIVERZITA - STAVEBNÍ ÚPR...'!J31</f>
        <v>0</v>
      </c>
      <c r="AW95" s="127">
        <f>'UNIVERZITA - STAVEBNÍ ÚPR...'!J32</f>
        <v>0</v>
      </c>
      <c r="AX95" s="127">
        <f>'UNIVERZITA - STAVEBNÍ ÚPR...'!J33</f>
        <v>0</v>
      </c>
      <c r="AY95" s="127">
        <f>'UNIVERZITA - STAVEBNÍ ÚPR...'!J34</f>
        <v>0</v>
      </c>
      <c r="AZ95" s="127">
        <f>'UNIVERZITA - STAVEBNÍ ÚPR...'!F31</f>
        <v>0</v>
      </c>
      <c r="BA95" s="127">
        <f>'UNIVERZITA - STAVEBNÍ ÚPR...'!F32</f>
        <v>0</v>
      </c>
      <c r="BB95" s="127">
        <f>'UNIVERZITA - STAVEBNÍ ÚPR...'!F33</f>
        <v>0</v>
      </c>
      <c r="BC95" s="127">
        <f>'UNIVERZITA - STAVEBNÍ ÚPR...'!F34</f>
        <v>0</v>
      </c>
      <c r="BD95" s="129">
        <f>'UNIVERZITA - STAVEBNÍ ÚPR...'!F35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s0StvDxwUdehIAMWKgwwPMss5rNU/pN6/7OmXW327szG16tKFNEPtYCOvlclWKDG8HgnA+y0RT19FR7a2gHPow==" hashValue="ntEZNj/x5zQ1EEw5dkvqn7X1hzzzwwnw3q9qiEJEY5KAroHOK258kqGbigrOkV9ucfTIKGQdKl0fruOiwb+ND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UNIVERZITA - STAVEBNÍ Ú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s="1" customFormat="1" ht="24.96" customHeight="1">
      <c r="B4" s="20"/>
      <c r="D4" s="135" t="s">
        <v>84</v>
      </c>
      <c r="I4" s="131"/>
      <c r="L4" s="20"/>
      <c r="M4" s="136" t="s">
        <v>10</v>
      </c>
      <c r="AT4" s="17" t="s">
        <v>4</v>
      </c>
    </row>
    <row r="5" s="1" customFormat="1" ht="6.96" customHeight="1">
      <c r="B5" s="20"/>
      <c r="I5" s="131"/>
      <c r="L5" s="20"/>
    </row>
    <row r="6" s="2" customFormat="1" ht="12" customHeight="1">
      <c r="A6" s="38"/>
      <c r="B6" s="44"/>
      <c r="C6" s="38"/>
      <c r="D6" s="137" t="s">
        <v>16</v>
      </c>
      <c r="E6" s="38"/>
      <c r="F6" s="38"/>
      <c r="G6" s="38"/>
      <c r="H6" s="38"/>
      <c r="I6" s="1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9" t="s">
        <v>17</v>
      </c>
      <c r="F7" s="38"/>
      <c r="G7" s="38"/>
      <c r="H7" s="38"/>
      <c r="I7" s="1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1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7" t="s">
        <v>18</v>
      </c>
      <c r="E9" s="38"/>
      <c r="F9" s="140" t="s">
        <v>1</v>
      </c>
      <c r="G9" s="38"/>
      <c r="H9" s="38"/>
      <c r="I9" s="141" t="s">
        <v>19</v>
      </c>
      <c r="J9" s="140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7" t="s">
        <v>20</v>
      </c>
      <c r="E10" s="38"/>
      <c r="F10" s="140" t="s">
        <v>21</v>
      </c>
      <c r="G10" s="38"/>
      <c r="H10" s="38"/>
      <c r="I10" s="141" t="s">
        <v>22</v>
      </c>
      <c r="J10" s="142" t="str">
        <f>'Rekapitulace stavby'!AN8</f>
        <v>25. 7. 2020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1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24</v>
      </c>
      <c r="E12" s="38"/>
      <c r="F12" s="38"/>
      <c r="G12" s="38"/>
      <c r="H12" s="38"/>
      <c r="I12" s="141" t="s">
        <v>25</v>
      </c>
      <c r="J12" s="140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40" t="s">
        <v>26</v>
      </c>
      <c r="F13" s="38"/>
      <c r="G13" s="38"/>
      <c r="H13" s="38"/>
      <c r="I13" s="141" t="s">
        <v>27</v>
      </c>
      <c r="J13" s="140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1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7" t="s">
        <v>28</v>
      </c>
      <c r="E15" s="38"/>
      <c r="F15" s="38"/>
      <c r="G15" s="38"/>
      <c r="H15" s="38"/>
      <c r="I15" s="141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40"/>
      <c r="G16" s="140"/>
      <c r="H16" s="140"/>
      <c r="I16" s="141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1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7" t="s">
        <v>30</v>
      </c>
      <c r="E18" s="38"/>
      <c r="F18" s="38"/>
      <c r="G18" s="38"/>
      <c r="H18" s="38"/>
      <c r="I18" s="141" t="s">
        <v>25</v>
      </c>
      <c r="J18" s="140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0" t="s">
        <v>31</v>
      </c>
      <c r="F19" s="38"/>
      <c r="G19" s="38"/>
      <c r="H19" s="38"/>
      <c r="I19" s="141" t="s">
        <v>27</v>
      </c>
      <c r="J19" s="140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1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7" t="s">
        <v>33</v>
      </c>
      <c r="E21" s="38"/>
      <c r="F21" s="38"/>
      <c r="G21" s="38"/>
      <c r="H21" s="38"/>
      <c r="I21" s="141" t="s">
        <v>25</v>
      </c>
      <c r="J21" s="140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40" t="s">
        <v>34</v>
      </c>
      <c r="F22" s="38"/>
      <c r="G22" s="38"/>
      <c r="H22" s="38"/>
      <c r="I22" s="141" t="s">
        <v>27</v>
      </c>
      <c r="J22" s="140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1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7" t="s">
        <v>35</v>
      </c>
      <c r="E24" s="38"/>
      <c r="F24" s="38"/>
      <c r="G24" s="38"/>
      <c r="H24" s="38"/>
      <c r="I24" s="1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43"/>
      <c r="B25" s="144"/>
      <c r="C25" s="143"/>
      <c r="D25" s="143"/>
      <c r="E25" s="145" t="s">
        <v>1</v>
      </c>
      <c r="F25" s="145"/>
      <c r="G25" s="145"/>
      <c r="H25" s="145"/>
      <c r="I25" s="146"/>
      <c r="J25" s="143"/>
      <c r="K25" s="143"/>
      <c r="L25" s="147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1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8"/>
      <c r="E27" s="148"/>
      <c r="F27" s="148"/>
      <c r="G27" s="148"/>
      <c r="H27" s="148"/>
      <c r="I27" s="149"/>
      <c r="J27" s="148"/>
      <c r="K27" s="14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50" t="s">
        <v>36</v>
      </c>
      <c r="E28" s="38"/>
      <c r="F28" s="38"/>
      <c r="G28" s="38"/>
      <c r="H28" s="38"/>
      <c r="I28" s="138"/>
      <c r="J28" s="151">
        <f>ROUND(J127,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8"/>
      <c r="E29" s="148"/>
      <c r="F29" s="148"/>
      <c r="G29" s="148"/>
      <c r="H29" s="148"/>
      <c r="I29" s="149"/>
      <c r="J29" s="148"/>
      <c r="K29" s="14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52" t="s">
        <v>38</v>
      </c>
      <c r="G30" s="38"/>
      <c r="H30" s="38"/>
      <c r="I30" s="153" t="s">
        <v>37</v>
      </c>
      <c r="J30" s="152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54" t="s">
        <v>40</v>
      </c>
      <c r="E31" s="137" t="s">
        <v>41</v>
      </c>
      <c r="F31" s="155">
        <f>ROUND((SUM(BE127:BE249)),  2)</f>
        <v>0</v>
      </c>
      <c r="G31" s="38"/>
      <c r="H31" s="38"/>
      <c r="I31" s="156">
        <v>0.20999999999999999</v>
      </c>
      <c r="J31" s="155">
        <f>ROUND(((SUM(BE127:BE249))*I31),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7" t="s">
        <v>42</v>
      </c>
      <c r="F32" s="155">
        <f>ROUND((SUM(BF127:BF249)),  2)</f>
        <v>0</v>
      </c>
      <c r="G32" s="38"/>
      <c r="H32" s="38"/>
      <c r="I32" s="156">
        <v>0.14999999999999999</v>
      </c>
      <c r="J32" s="155">
        <f>ROUND(((SUM(BF127:BF249))*I32),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7" t="s">
        <v>43</v>
      </c>
      <c r="F33" s="155">
        <f>ROUND((SUM(BG127:BG249)),  2)</f>
        <v>0</v>
      </c>
      <c r="G33" s="38"/>
      <c r="H33" s="38"/>
      <c r="I33" s="156">
        <v>0.20999999999999999</v>
      </c>
      <c r="J33" s="155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7" t="s">
        <v>44</v>
      </c>
      <c r="F34" s="155">
        <f>ROUND((SUM(BH127:BH249)),  2)</f>
        <v>0</v>
      </c>
      <c r="G34" s="38"/>
      <c r="H34" s="38"/>
      <c r="I34" s="156">
        <v>0.14999999999999999</v>
      </c>
      <c r="J34" s="155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5">
        <f>ROUND((SUM(BI127:BI249)),  2)</f>
        <v>0</v>
      </c>
      <c r="G35" s="38"/>
      <c r="H35" s="38"/>
      <c r="I35" s="156">
        <v>0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1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7"/>
      <c r="D37" s="158" t="s">
        <v>46</v>
      </c>
      <c r="E37" s="159"/>
      <c r="F37" s="159"/>
      <c r="G37" s="160" t="s">
        <v>47</v>
      </c>
      <c r="H37" s="161" t="s">
        <v>48</v>
      </c>
      <c r="I37" s="162"/>
      <c r="J37" s="163">
        <f>SUM(J28:J35)</f>
        <v>0</v>
      </c>
      <c r="K37" s="164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1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I39" s="131"/>
      <c r="L39" s="20"/>
    </row>
    <row r="40" s="1" customFormat="1" ht="14.4" customHeight="1">
      <c r="B40" s="20"/>
      <c r="I40" s="131"/>
      <c r="L40" s="20"/>
    </row>
    <row r="41" s="1" customFormat="1" ht="14.4" customHeight="1">
      <c r="B41" s="20"/>
      <c r="I41" s="131"/>
      <c r="L41" s="20"/>
    </row>
    <row r="42" s="1" customFormat="1" ht="14.4" customHeight="1">
      <c r="B42" s="20"/>
      <c r="I42" s="131"/>
      <c r="L42" s="20"/>
    </row>
    <row r="43" s="1" customFormat="1" ht="14.4" customHeight="1">
      <c r="B43" s="20"/>
      <c r="I43" s="131"/>
      <c r="L43" s="20"/>
    </row>
    <row r="44" s="1" customFormat="1" ht="14.4" customHeight="1">
      <c r="B44" s="20"/>
      <c r="I44" s="131"/>
      <c r="L44" s="20"/>
    </row>
    <row r="45" s="1" customFormat="1" ht="14.4" customHeight="1">
      <c r="B45" s="20"/>
      <c r="I45" s="131"/>
      <c r="L45" s="20"/>
    </row>
    <row r="46" s="1" customFormat="1" ht="14.4" customHeight="1">
      <c r="B46" s="20"/>
      <c r="I46" s="131"/>
      <c r="L46" s="20"/>
    </row>
    <row r="47" s="1" customFormat="1" ht="14.4" customHeight="1">
      <c r="B47" s="20"/>
      <c r="I47" s="131"/>
      <c r="L47" s="20"/>
    </row>
    <row r="48" s="1" customFormat="1" ht="14.4" customHeight="1">
      <c r="B48" s="20"/>
      <c r="I48" s="131"/>
      <c r="L48" s="20"/>
    </row>
    <row r="49" s="1" customFormat="1" ht="14.4" customHeight="1">
      <c r="B49" s="20"/>
      <c r="I49" s="131"/>
      <c r="L49" s="20"/>
    </row>
    <row r="50" s="2" customFormat="1" ht="14.4" customHeight="1">
      <c r="B50" s="63"/>
      <c r="D50" s="165" t="s">
        <v>49</v>
      </c>
      <c r="E50" s="166"/>
      <c r="F50" s="166"/>
      <c r="G50" s="165" t="s">
        <v>50</v>
      </c>
      <c r="H50" s="166"/>
      <c r="I50" s="167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8" t="s">
        <v>51</v>
      </c>
      <c r="E61" s="169"/>
      <c r="F61" s="170" t="s">
        <v>52</v>
      </c>
      <c r="G61" s="168" t="s">
        <v>51</v>
      </c>
      <c r="H61" s="169"/>
      <c r="I61" s="171"/>
      <c r="J61" s="172" t="s">
        <v>52</v>
      </c>
      <c r="K61" s="169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53</v>
      </c>
      <c r="E65" s="173"/>
      <c r="F65" s="173"/>
      <c r="G65" s="165" t="s">
        <v>54</v>
      </c>
      <c r="H65" s="173"/>
      <c r="I65" s="174"/>
      <c r="J65" s="173"/>
      <c r="K65" s="17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8" t="s">
        <v>51</v>
      </c>
      <c r="E76" s="169"/>
      <c r="F76" s="170" t="s">
        <v>52</v>
      </c>
      <c r="G76" s="168" t="s">
        <v>51</v>
      </c>
      <c r="H76" s="169"/>
      <c r="I76" s="171"/>
      <c r="J76" s="172" t="s">
        <v>52</v>
      </c>
      <c r="K76" s="169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138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38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38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STAVEBNÍ ÚPRAVY REKTORÁTU</v>
      </c>
      <c r="F85" s="40"/>
      <c r="G85" s="40"/>
      <c r="H85" s="40"/>
      <c r="I85" s="138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38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HRADEC KRÁLOVÉ</v>
      </c>
      <c r="G87" s="40"/>
      <c r="H87" s="40"/>
      <c r="I87" s="141" t="s">
        <v>22</v>
      </c>
      <c r="J87" s="79" t="str">
        <f>IF(J10="","",J10)</f>
        <v>25. 7. 2020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38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40.05" customHeight="1">
      <c r="A89" s="38"/>
      <c r="B89" s="39"/>
      <c r="C89" s="32" t="s">
        <v>24</v>
      </c>
      <c r="D89" s="40"/>
      <c r="E89" s="40"/>
      <c r="F89" s="27" t="str">
        <f>E13</f>
        <v>UHK</v>
      </c>
      <c r="G89" s="40"/>
      <c r="H89" s="40"/>
      <c r="I89" s="141" t="s">
        <v>30</v>
      </c>
      <c r="J89" s="36" t="str">
        <f>E19</f>
        <v>ATELIER H1&amp; ATELIER HÁJEK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141" t="s">
        <v>33</v>
      </c>
      <c r="J90" s="36" t="str">
        <f>E22</f>
        <v>ERŠILOVÁ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38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81" t="s">
        <v>86</v>
      </c>
      <c r="D92" s="182"/>
      <c r="E92" s="182"/>
      <c r="F92" s="182"/>
      <c r="G92" s="182"/>
      <c r="H92" s="182"/>
      <c r="I92" s="183"/>
      <c r="J92" s="184" t="s">
        <v>87</v>
      </c>
      <c r="K92" s="182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38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85" t="s">
        <v>88</v>
      </c>
      <c r="D94" s="40"/>
      <c r="E94" s="40"/>
      <c r="F94" s="40"/>
      <c r="G94" s="40"/>
      <c r="H94" s="40"/>
      <c r="I94" s="138"/>
      <c r="J94" s="110">
        <f>J127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86"/>
      <c r="C95" s="187"/>
      <c r="D95" s="188" t="s">
        <v>90</v>
      </c>
      <c r="E95" s="189"/>
      <c r="F95" s="189"/>
      <c r="G95" s="189"/>
      <c r="H95" s="189"/>
      <c r="I95" s="190"/>
      <c r="J95" s="191">
        <f>J128</f>
        <v>0</v>
      </c>
      <c r="K95" s="187"/>
      <c r="L95" s="19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3"/>
      <c r="C96" s="194"/>
      <c r="D96" s="195" t="s">
        <v>91</v>
      </c>
      <c r="E96" s="196"/>
      <c r="F96" s="196"/>
      <c r="G96" s="196"/>
      <c r="H96" s="196"/>
      <c r="I96" s="197"/>
      <c r="J96" s="198">
        <f>J129</f>
        <v>0</v>
      </c>
      <c r="K96" s="194"/>
      <c r="L96" s="19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3"/>
      <c r="C97" s="194"/>
      <c r="D97" s="195" t="s">
        <v>92</v>
      </c>
      <c r="E97" s="196"/>
      <c r="F97" s="196"/>
      <c r="G97" s="196"/>
      <c r="H97" s="196"/>
      <c r="I97" s="197"/>
      <c r="J97" s="198">
        <f>J140</f>
        <v>0</v>
      </c>
      <c r="K97" s="194"/>
      <c r="L97" s="19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3"/>
      <c r="C98" s="194"/>
      <c r="D98" s="195" t="s">
        <v>93</v>
      </c>
      <c r="E98" s="196"/>
      <c r="F98" s="196"/>
      <c r="G98" s="196"/>
      <c r="H98" s="196"/>
      <c r="I98" s="197"/>
      <c r="J98" s="198">
        <f>J145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94</v>
      </c>
      <c r="E99" s="196"/>
      <c r="F99" s="196"/>
      <c r="G99" s="196"/>
      <c r="H99" s="196"/>
      <c r="I99" s="197"/>
      <c r="J99" s="198">
        <f>J153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95</v>
      </c>
      <c r="E100" s="189"/>
      <c r="F100" s="189"/>
      <c r="G100" s="189"/>
      <c r="H100" s="189"/>
      <c r="I100" s="190"/>
      <c r="J100" s="191">
        <f>J155</f>
        <v>0</v>
      </c>
      <c r="K100" s="187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3"/>
      <c r="C101" s="194"/>
      <c r="D101" s="195" t="s">
        <v>96</v>
      </c>
      <c r="E101" s="196"/>
      <c r="F101" s="196"/>
      <c r="G101" s="196"/>
      <c r="H101" s="196"/>
      <c r="I101" s="197"/>
      <c r="J101" s="198">
        <f>J156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97</v>
      </c>
      <c r="E102" s="196"/>
      <c r="F102" s="196"/>
      <c r="G102" s="196"/>
      <c r="H102" s="196"/>
      <c r="I102" s="197"/>
      <c r="J102" s="198">
        <f>J161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98</v>
      </c>
      <c r="E103" s="196"/>
      <c r="F103" s="196"/>
      <c r="G103" s="196"/>
      <c r="H103" s="196"/>
      <c r="I103" s="197"/>
      <c r="J103" s="198">
        <f>J191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99</v>
      </c>
      <c r="E104" s="196"/>
      <c r="F104" s="196"/>
      <c r="G104" s="196"/>
      <c r="H104" s="196"/>
      <c r="I104" s="197"/>
      <c r="J104" s="198">
        <f>J201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100</v>
      </c>
      <c r="E105" s="196"/>
      <c r="F105" s="196"/>
      <c r="G105" s="196"/>
      <c r="H105" s="196"/>
      <c r="I105" s="197"/>
      <c r="J105" s="198">
        <f>J206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101</v>
      </c>
      <c r="E106" s="196"/>
      <c r="F106" s="196"/>
      <c r="G106" s="196"/>
      <c r="H106" s="196"/>
      <c r="I106" s="197"/>
      <c r="J106" s="198">
        <f>J221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6"/>
      <c r="C107" s="187"/>
      <c r="D107" s="188" t="s">
        <v>102</v>
      </c>
      <c r="E107" s="189"/>
      <c r="F107" s="189"/>
      <c r="G107" s="189"/>
      <c r="H107" s="189"/>
      <c r="I107" s="190"/>
      <c r="J107" s="191">
        <f>J240</f>
        <v>0</v>
      </c>
      <c r="K107" s="187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3"/>
      <c r="C108" s="194"/>
      <c r="D108" s="195" t="s">
        <v>103</v>
      </c>
      <c r="E108" s="196"/>
      <c r="F108" s="196"/>
      <c r="G108" s="196"/>
      <c r="H108" s="196"/>
      <c r="I108" s="197"/>
      <c r="J108" s="198">
        <f>J241</f>
        <v>0</v>
      </c>
      <c r="K108" s="19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6"/>
      <c r="C109" s="187"/>
      <c r="D109" s="188" t="s">
        <v>104</v>
      </c>
      <c r="E109" s="189"/>
      <c r="F109" s="189"/>
      <c r="G109" s="189"/>
      <c r="H109" s="189"/>
      <c r="I109" s="190"/>
      <c r="J109" s="191">
        <f>J246</f>
        <v>0</v>
      </c>
      <c r="K109" s="187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38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7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0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138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38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38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E7</f>
        <v>STAVEBNÍ ÚPRAVY REKTORÁTU</v>
      </c>
      <c r="F119" s="40"/>
      <c r="G119" s="40"/>
      <c r="H119" s="40"/>
      <c r="I119" s="138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38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F10</f>
        <v>HRADEC KRÁLOVÉ</v>
      </c>
      <c r="G121" s="40"/>
      <c r="H121" s="40"/>
      <c r="I121" s="141" t="s">
        <v>22</v>
      </c>
      <c r="J121" s="79" t="str">
        <f>IF(J10="","",J10)</f>
        <v>25. 7. 2020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38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24</v>
      </c>
      <c r="D123" s="40"/>
      <c r="E123" s="40"/>
      <c r="F123" s="27" t="str">
        <f>E13</f>
        <v>UHK</v>
      </c>
      <c r="G123" s="40"/>
      <c r="H123" s="40"/>
      <c r="I123" s="141" t="s">
        <v>30</v>
      </c>
      <c r="J123" s="36" t="str">
        <f>E19</f>
        <v>ATELIER H1&amp; ATELIER HÁJEK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IF(E16="","",E16)</f>
        <v>Vyplň údaj</v>
      </c>
      <c r="G124" s="40"/>
      <c r="H124" s="40"/>
      <c r="I124" s="141" t="s">
        <v>33</v>
      </c>
      <c r="J124" s="36" t="str">
        <f>E22</f>
        <v>ERŠILOVÁ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138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106</v>
      </c>
      <c r="D126" s="203" t="s">
        <v>61</v>
      </c>
      <c r="E126" s="203" t="s">
        <v>57</v>
      </c>
      <c r="F126" s="203" t="s">
        <v>58</v>
      </c>
      <c r="G126" s="203" t="s">
        <v>107</v>
      </c>
      <c r="H126" s="203" t="s">
        <v>108</v>
      </c>
      <c r="I126" s="204" t="s">
        <v>109</v>
      </c>
      <c r="J126" s="205" t="s">
        <v>87</v>
      </c>
      <c r="K126" s="206" t="s">
        <v>110</v>
      </c>
      <c r="L126" s="207"/>
      <c r="M126" s="100" t="s">
        <v>1</v>
      </c>
      <c r="N126" s="101" t="s">
        <v>40</v>
      </c>
      <c r="O126" s="101" t="s">
        <v>111</v>
      </c>
      <c r="P126" s="101" t="s">
        <v>112</v>
      </c>
      <c r="Q126" s="101" t="s">
        <v>113</v>
      </c>
      <c r="R126" s="101" t="s">
        <v>114</v>
      </c>
      <c r="S126" s="101" t="s">
        <v>115</v>
      </c>
      <c r="T126" s="102" t="s">
        <v>116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7" t="s">
        <v>117</v>
      </c>
      <c r="D127" s="40"/>
      <c r="E127" s="40"/>
      <c r="F127" s="40"/>
      <c r="G127" s="40"/>
      <c r="H127" s="40"/>
      <c r="I127" s="138"/>
      <c r="J127" s="208">
        <f>BK127</f>
        <v>0</v>
      </c>
      <c r="K127" s="40"/>
      <c r="L127" s="44"/>
      <c r="M127" s="103"/>
      <c r="N127" s="209"/>
      <c r="O127" s="104"/>
      <c r="P127" s="210">
        <f>P128+P155+P240+P246</f>
        <v>0</v>
      </c>
      <c r="Q127" s="104"/>
      <c r="R127" s="210">
        <f>R128+R155+R240+R246</f>
        <v>3.3624945400000001</v>
      </c>
      <c r="S127" s="104"/>
      <c r="T127" s="211">
        <f>T128+T155+T240+T246</f>
        <v>0.35317800000000005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89</v>
      </c>
      <c r="BK127" s="212">
        <f>BK128+BK155+BK240+BK246</f>
        <v>0</v>
      </c>
    </row>
    <row r="128" s="12" customFormat="1" ht="25.92" customHeight="1">
      <c r="A128" s="12"/>
      <c r="B128" s="213"/>
      <c r="C128" s="214"/>
      <c r="D128" s="215" t="s">
        <v>75</v>
      </c>
      <c r="E128" s="216" t="s">
        <v>118</v>
      </c>
      <c r="F128" s="216" t="s">
        <v>119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P129+P140+P145+P153</f>
        <v>0</v>
      </c>
      <c r="Q128" s="221"/>
      <c r="R128" s="222">
        <f>R129+R140+R145+R153</f>
        <v>1.9477243999999998</v>
      </c>
      <c r="S128" s="221"/>
      <c r="T128" s="223">
        <f>T129+T140+T145+T153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81</v>
      </c>
      <c r="AT128" s="225" t="s">
        <v>75</v>
      </c>
      <c r="AU128" s="225" t="s">
        <v>76</v>
      </c>
      <c r="AY128" s="224" t="s">
        <v>120</v>
      </c>
      <c r="BK128" s="226">
        <f>BK129+BK140+BK145+BK153</f>
        <v>0</v>
      </c>
    </row>
    <row r="129" s="12" customFormat="1" ht="22.8" customHeight="1">
      <c r="A129" s="12"/>
      <c r="B129" s="213"/>
      <c r="C129" s="214"/>
      <c r="D129" s="215" t="s">
        <v>75</v>
      </c>
      <c r="E129" s="227" t="s">
        <v>121</v>
      </c>
      <c r="F129" s="227" t="s">
        <v>122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SUM(P130:P139)</f>
        <v>0</v>
      </c>
      <c r="Q129" s="221"/>
      <c r="R129" s="222">
        <f>SUM(R130:R139)</f>
        <v>1.9395503999999999</v>
      </c>
      <c r="S129" s="221"/>
      <c r="T129" s="223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81</v>
      </c>
      <c r="AT129" s="225" t="s">
        <v>75</v>
      </c>
      <c r="AU129" s="225" t="s">
        <v>81</v>
      </c>
      <c r="AY129" s="224" t="s">
        <v>120</v>
      </c>
      <c r="BK129" s="226">
        <f>SUM(BK130:BK139)</f>
        <v>0</v>
      </c>
    </row>
    <row r="130" s="2" customFormat="1" ht="37.8" customHeight="1">
      <c r="A130" s="38"/>
      <c r="B130" s="39"/>
      <c r="C130" s="229" t="s">
        <v>81</v>
      </c>
      <c r="D130" s="229" t="s">
        <v>123</v>
      </c>
      <c r="E130" s="230" t="s">
        <v>124</v>
      </c>
      <c r="F130" s="231" t="s">
        <v>125</v>
      </c>
      <c r="G130" s="232" t="s">
        <v>126</v>
      </c>
      <c r="H130" s="233">
        <v>89.569999999999993</v>
      </c>
      <c r="I130" s="234"/>
      <c r="J130" s="235">
        <f>ROUND(I130*H130,2)</f>
        <v>0</v>
      </c>
      <c r="K130" s="236"/>
      <c r="L130" s="44"/>
      <c r="M130" s="237" t="s">
        <v>1</v>
      </c>
      <c r="N130" s="238" t="s">
        <v>41</v>
      </c>
      <c r="O130" s="91"/>
      <c r="P130" s="239">
        <f>O130*H130</f>
        <v>0</v>
      </c>
      <c r="Q130" s="239">
        <v>0.0057000000000000002</v>
      </c>
      <c r="R130" s="239">
        <f>Q130*H130</f>
        <v>0.51054900000000003</v>
      </c>
      <c r="S130" s="239">
        <v>0</v>
      </c>
      <c r="T130" s="24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1" t="s">
        <v>127</v>
      </c>
      <c r="AT130" s="241" t="s">
        <v>123</v>
      </c>
      <c r="AU130" s="241" t="s">
        <v>83</v>
      </c>
      <c r="AY130" s="17" t="s">
        <v>120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7" t="s">
        <v>81</v>
      </c>
      <c r="BK130" s="242">
        <f>ROUND(I130*H130,2)</f>
        <v>0</v>
      </c>
      <c r="BL130" s="17" t="s">
        <v>127</v>
      </c>
      <c r="BM130" s="241" t="s">
        <v>128</v>
      </c>
    </row>
    <row r="131" s="13" customFormat="1">
      <c r="A131" s="13"/>
      <c r="B131" s="243"/>
      <c r="C131" s="244"/>
      <c r="D131" s="245" t="s">
        <v>129</v>
      </c>
      <c r="E131" s="246" t="s">
        <v>1</v>
      </c>
      <c r="F131" s="247" t="s">
        <v>130</v>
      </c>
      <c r="G131" s="244"/>
      <c r="H131" s="248">
        <v>40.689999999999998</v>
      </c>
      <c r="I131" s="249"/>
      <c r="J131" s="244"/>
      <c r="K131" s="244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129</v>
      </c>
      <c r="AU131" s="254" t="s">
        <v>83</v>
      </c>
      <c r="AV131" s="13" t="s">
        <v>83</v>
      </c>
      <c r="AW131" s="13" t="s">
        <v>32</v>
      </c>
      <c r="AX131" s="13" t="s">
        <v>76</v>
      </c>
      <c r="AY131" s="254" t="s">
        <v>120</v>
      </c>
    </row>
    <row r="132" s="13" customFormat="1">
      <c r="A132" s="13"/>
      <c r="B132" s="243"/>
      <c r="C132" s="244"/>
      <c r="D132" s="245" t="s">
        <v>129</v>
      </c>
      <c r="E132" s="246" t="s">
        <v>1</v>
      </c>
      <c r="F132" s="247" t="s">
        <v>131</v>
      </c>
      <c r="G132" s="244"/>
      <c r="H132" s="248">
        <v>48.880000000000003</v>
      </c>
      <c r="I132" s="249"/>
      <c r="J132" s="244"/>
      <c r="K132" s="244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129</v>
      </c>
      <c r="AU132" s="254" t="s">
        <v>83</v>
      </c>
      <c r="AV132" s="13" t="s">
        <v>83</v>
      </c>
      <c r="AW132" s="13" t="s">
        <v>32</v>
      </c>
      <c r="AX132" s="13" t="s">
        <v>76</v>
      </c>
      <c r="AY132" s="254" t="s">
        <v>120</v>
      </c>
    </row>
    <row r="133" s="14" customFormat="1">
      <c r="A133" s="14"/>
      <c r="B133" s="255"/>
      <c r="C133" s="256"/>
      <c r="D133" s="245" t="s">
        <v>129</v>
      </c>
      <c r="E133" s="257" t="s">
        <v>1</v>
      </c>
      <c r="F133" s="258" t="s">
        <v>132</v>
      </c>
      <c r="G133" s="256"/>
      <c r="H133" s="259">
        <v>89.569999999999993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129</v>
      </c>
      <c r="AU133" s="265" t="s">
        <v>83</v>
      </c>
      <c r="AV133" s="14" t="s">
        <v>127</v>
      </c>
      <c r="AW133" s="14" t="s">
        <v>32</v>
      </c>
      <c r="AX133" s="14" t="s">
        <v>81</v>
      </c>
      <c r="AY133" s="265" t="s">
        <v>120</v>
      </c>
    </row>
    <row r="134" s="2" customFormat="1" ht="24.15" customHeight="1">
      <c r="A134" s="38"/>
      <c r="B134" s="39"/>
      <c r="C134" s="229" t="s">
        <v>83</v>
      </c>
      <c r="D134" s="229" t="s">
        <v>123</v>
      </c>
      <c r="E134" s="230" t="s">
        <v>133</v>
      </c>
      <c r="F134" s="231" t="s">
        <v>134</v>
      </c>
      <c r="G134" s="232" t="s">
        <v>126</v>
      </c>
      <c r="H134" s="233">
        <v>250.702</v>
      </c>
      <c r="I134" s="234"/>
      <c r="J134" s="235">
        <f>ROUND(I134*H134,2)</f>
        <v>0</v>
      </c>
      <c r="K134" s="236"/>
      <c r="L134" s="44"/>
      <c r="M134" s="237" t="s">
        <v>1</v>
      </c>
      <c r="N134" s="238" t="s">
        <v>41</v>
      </c>
      <c r="O134" s="91"/>
      <c r="P134" s="239">
        <f>O134*H134</f>
        <v>0</v>
      </c>
      <c r="Q134" s="239">
        <v>0.0057000000000000002</v>
      </c>
      <c r="R134" s="239">
        <f>Q134*H134</f>
        <v>1.4290014</v>
      </c>
      <c r="S134" s="239">
        <v>0</v>
      </c>
      <c r="T134" s="24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1" t="s">
        <v>127</v>
      </c>
      <c r="AT134" s="241" t="s">
        <v>123</v>
      </c>
      <c r="AU134" s="241" t="s">
        <v>83</v>
      </c>
      <c r="AY134" s="17" t="s">
        <v>120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7" t="s">
        <v>81</v>
      </c>
      <c r="BK134" s="242">
        <f>ROUND(I134*H134,2)</f>
        <v>0</v>
      </c>
      <c r="BL134" s="17" t="s">
        <v>127</v>
      </c>
      <c r="BM134" s="241" t="s">
        <v>135</v>
      </c>
    </row>
    <row r="135" s="13" customFormat="1">
      <c r="A135" s="13"/>
      <c r="B135" s="243"/>
      <c r="C135" s="244"/>
      <c r="D135" s="245" t="s">
        <v>129</v>
      </c>
      <c r="E135" s="246" t="s">
        <v>1</v>
      </c>
      <c r="F135" s="247" t="s">
        <v>136</v>
      </c>
      <c r="G135" s="244"/>
      <c r="H135" s="248">
        <v>69.584999999999994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129</v>
      </c>
      <c r="AU135" s="254" t="s">
        <v>83</v>
      </c>
      <c r="AV135" s="13" t="s">
        <v>83</v>
      </c>
      <c r="AW135" s="13" t="s">
        <v>32</v>
      </c>
      <c r="AX135" s="13" t="s">
        <v>76</v>
      </c>
      <c r="AY135" s="254" t="s">
        <v>120</v>
      </c>
    </row>
    <row r="136" s="13" customFormat="1">
      <c r="A136" s="13"/>
      <c r="B136" s="243"/>
      <c r="C136" s="244"/>
      <c r="D136" s="245" t="s">
        <v>129</v>
      </c>
      <c r="E136" s="246" t="s">
        <v>1</v>
      </c>
      <c r="F136" s="247" t="s">
        <v>137</v>
      </c>
      <c r="G136" s="244"/>
      <c r="H136" s="248">
        <v>83.079999999999998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129</v>
      </c>
      <c r="AU136" s="254" t="s">
        <v>83</v>
      </c>
      <c r="AV136" s="13" t="s">
        <v>83</v>
      </c>
      <c r="AW136" s="13" t="s">
        <v>32</v>
      </c>
      <c r="AX136" s="13" t="s">
        <v>76</v>
      </c>
      <c r="AY136" s="254" t="s">
        <v>120</v>
      </c>
    </row>
    <row r="137" s="13" customFormat="1">
      <c r="A137" s="13"/>
      <c r="B137" s="243"/>
      <c r="C137" s="244"/>
      <c r="D137" s="245" t="s">
        <v>129</v>
      </c>
      <c r="E137" s="246" t="s">
        <v>1</v>
      </c>
      <c r="F137" s="247" t="s">
        <v>138</v>
      </c>
      <c r="G137" s="244"/>
      <c r="H137" s="248">
        <v>-18.593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129</v>
      </c>
      <c r="AU137" s="254" t="s">
        <v>83</v>
      </c>
      <c r="AV137" s="13" t="s">
        <v>83</v>
      </c>
      <c r="AW137" s="13" t="s">
        <v>32</v>
      </c>
      <c r="AX137" s="13" t="s">
        <v>76</v>
      </c>
      <c r="AY137" s="254" t="s">
        <v>120</v>
      </c>
    </row>
    <row r="138" s="13" customFormat="1">
      <c r="A138" s="13"/>
      <c r="B138" s="243"/>
      <c r="C138" s="244"/>
      <c r="D138" s="245" t="s">
        <v>129</v>
      </c>
      <c r="E138" s="246" t="s">
        <v>1</v>
      </c>
      <c r="F138" s="247" t="s">
        <v>139</v>
      </c>
      <c r="G138" s="244"/>
      <c r="H138" s="248">
        <v>116.63</v>
      </c>
      <c r="I138" s="249"/>
      <c r="J138" s="244"/>
      <c r="K138" s="244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129</v>
      </c>
      <c r="AU138" s="254" t="s">
        <v>83</v>
      </c>
      <c r="AV138" s="13" t="s">
        <v>83</v>
      </c>
      <c r="AW138" s="13" t="s">
        <v>32</v>
      </c>
      <c r="AX138" s="13" t="s">
        <v>76</v>
      </c>
      <c r="AY138" s="254" t="s">
        <v>120</v>
      </c>
    </row>
    <row r="139" s="14" customFormat="1">
      <c r="A139" s="14"/>
      <c r="B139" s="255"/>
      <c r="C139" s="256"/>
      <c r="D139" s="245" t="s">
        <v>129</v>
      </c>
      <c r="E139" s="257" t="s">
        <v>1</v>
      </c>
      <c r="F139" s="258" t="s">
        <v>132</v>
      </c>
      <c r="G139" s="256"/>
      <c r="H139" s="259">
        <v>250.702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129</v>
      </c>
      <c r="AU139" s="265" t="s">
        <v>83</v>
      </c>
      <c r="AV139" s="14" t="s">
        <v>127</v>
      </c>
      <c r="AW139" s="14" t="s">
        <v>32</v>
      </c>
      <c r="AX139" s="14" t="s">
        <v>81</v>
      </c>
      <c r="AY139" s="265" t="s">
        <v>120</v>
      </c>
    </row>
    <row r="140" s="12" customFormat="1" ht="22.8" customHeight="1">
      <c r="A140" s="12"/>
      <c r="B140" s="213"/>
      <c r="C140" s="214"/>
      <c r="D140" s="215" t="s">
        <v>75</v>
      </c>
      <c r="E140" s="227" t="s">
        <v>140</v>
      </c>
      <c r="F140" s="227" t="s">
        <v>141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SUM(P141:P144)</f>
        <v>0</v>
      </c>
      <c r="Q140" s="221"/>
      <c r="R140" s="222">
        <f>SUM(R141:R144)</f>
        <v>0.008173999999999999</v>
      </c>
      <c r="S140" s="221"/>
      <c r="T140" s="22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81</v>
      </c>
      <c r="AT140" s="225" t="s">
        <v>75</v>
      </c>
      <c r="AU140" s="225" t="s">
        <v>81</v>
      </c>
      <c r="AY140" s="224" t="s">
        <v>120</v>
      </c>
      <c r="BK140" s="226">
        <f>SUM(BK141:BK144)</f>
        <v>0</v>
      </c>
    </row>
    <row r="141" s="2" customFormat="1" ht="24.15" customHeight="1">
      <c r="A141" s="38"/>
      <c r="B141" s="39"/>
      <c r="C141" s="229" t="s">
        <v>142</v>
      </c>
      <c r="D141" s="229" t="s">
        <v>123</v>
      </c>
      <c r="E141" s="230" t="s">
        <v>143</v>
      </c>
      <c r="F141" s="231" t="s">
        <v>144</v>
      </c>
      <c r="G141" s="232" t="s">
        <v>126</v>
      </c>
      <c r="H141" s="233">
        <v>27</v>
      </c>
      <c r="I141" s="234"/>
      <c r="J141" s="235">
        <f>ROUND(I141*H141,2)</f>
        <v>0</v>
      </c>
      <c r="K141" s="236"/>
      <c r="L141" s="44"/>
      <c r="M141" s="237" t="s">
        <v>1</v>
      </c>
      <c r="N141" s="238" t="s">
        <v>41</v>
      </c>
      <c r="O141" s="91"/>
      <c r="P141" s="239">
        <f>O141*H141</f>
        <v>0</v>
      </c>
      <c r="Q141" s="239">
        <v>0.00012999999999999999</v>
      </c>
      <c r="R141" s="239">
        <f>Q141*H141</f>
        <v>0.0035099999999999997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127</v>
      </c>
      <c r="AT141" s="241" t="s">
        <v>123</v>
      </c>
      <c r="AU141" s="241" t="s">
        <v>83</v>
      </c>
      <c r="AY141" s="17" t="s">
        <v>120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81</v>
      </c>
      <c r="BK141" s="242">
        <f>ROUND(I141*H141,2)</f>
        <v>0</v>
      </c>
      <c r="BL141" s="17" t="s">
        <v>127</v>
      </c>
      <c r="BM141" s="241" t="s">
        <v>145</v>
      </c>
    </row>
    <row r="142" s="13" customFormat="1">
      <c r="A142" s="13"/>
      <c r="B142" s="243"/>
      <c r="C142" s="244"/>
      <c r="D142" s="245" t="s">
        <v>129</v>
      </c>
      <c r="E142" s="246" t="s">
        <v>1</v>
      </c>
      <c r="F142" s="247" t="s">
        <v>146</v>
      </c>
      <c r="G142" s="244"/>
      <c r="H142" s="248">
        <v>27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129</v>
      </c>
      <c r="AU142" s="254" t="s">
        <v>83</v>
      </c>
      <c r="AV142" s="13" t="s">
        <v>83</v>
      </c>
      <c r="AW142" s="13" t="s">
        <v>32</v>
      </c>
      <c r="AX142" s="13" t="s">
        <v>81</v>
      </c>
      <c r="AY142" s="254" t="s">
        <v>120</v>
      </c>
    </row>
    <row r="143" s="2" customFormat="1" ht="24.15" customHeight="1">
      <c r="A143" s="38"/>
      <c r="B143" s="39"/>
      <c r="C143" s="229" t="s">
        <v>127</v>
      </c>
      <c r="D143" s="229" t="s">
        <v>123</v>
      </c>
      <c r="E143" s="230" t="s">
        <v>147</v>
      </c>
      <c r="F143" s="231" t="s">
        <v>148</v>
      </c>
      <c r="G143" s="232" t="s">
        <v>126</v>
      </c>
      <c r="H143" s="233">
        <v>116.59999999999999</v>
      </c>
      <c r="I143" s="234"/>
      <c r="J143" s="235">
        <f>ROUND(I143*H143,2)</f>
        <v>0</v>
      </c>
      <c r="K143" s="236"/>
      <c r="L143" s="44"/>
      <c r="M143" s="237" t="s">
        <v>1</v>
      </c>
      <c r="N143" s="238" t="s">
        <v>41</v>
      </c>
      <c r="O143" s="91"/>
      <c r="P143" s="239">
        <f>O143*H143</f>
        <v>0</v>
      </c>
      <c r="Q143" s="239">
        <v>4.0000000000000003E-05</v>
      </c>
      <c r="R143" s="239">
        <f>Q143*H143</f>
        <v>0.0046639999999999997</v>
      </c>
      <c r="S143" s="239">
        <v>0</v>
      </c>
      <c r="T143" s="24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1" t="s">
        <v>127</v>
      </c>
      <c r="AT143" s="241" t="s">
        <v>123</v>
      </c>
      <c r="AU143" s="241" t="s">
        <v>83</v>
      </c>
      <c r="AY143" s="17" t="s">
        <v>120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7" t="s">
        <v>81</v>
      </c>
      <c r="BK143" s="242">
        <f>ROUND(I143*H143,2)</f>
        <v>0</v>
      </c>
      <c r="BL143" s="17" t="s">
        <v>127</v>
      </c>
      <c r="BM143" s="241" t="s">
        <v>149</v>
      </c>
    </row>
    <row r="144" s="13" customFormat="1">
      <c r="A144" s="13"/>
      <c r="B144" s="243"/>
      <c r="C144" s="244"/>
      <c r="D144" s="245" t="s">
        <v>129</v>
      </c>
      <c r="E144" s="246" t="s">
        <v>1</v>
      </c>
      <c r="F144" s="247" t="s">
        <v>150</v>
      </c>
      <c r="G144" s="244"/>
      <c r="H144" s="248">
        <v>116.59999999999999</v>
      </c>
      <c r="I144" s="249"/>
      <c r="J144" s="244"/>
      <c r="K144" s="244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129</v>
      </c>
      <c r="AU144" s="254" t="s">
        <v>83</v>
      </c>
      <c r="AV144" s="13" t="s">
        <v>83</v>
      </c>
      <c r="AW144" s="13" t="s">
        <v>32</v>
      </c>
      <c r="AX144" s="13" t="s">
        <v>81</v>
      </c>
      <c r="AY144" s="254" t="s">
        <v>120</v>
      </c>
    </row>
    <row r="145" s="12" customFormat="1" ht="22.8" customHeight="1">
      <c r="A145" s="12"/>
      <c r="B145" s="213"/>
      <c r="C145" s="214"/>
      <c r="D145" s="215" t="s">
        <v>75</v>
      </c>
      <c r="E145" s="227" t="s">
        <v>151</v>
      </c>
      <c r="F145" s="227" t="s">
        <v>152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SUM(P146:P152)</f>
        <v>0</v>
      </c>
      <c r="Q145" s="221"/>
      <c r="R145" s="222">
        <f>SUM(R146:R152)</f>
        <v>0</v>
      </c>
      <c r="S145" s="221"/>
      <c r="T145" s="223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81</v>
      </c>
      <c r="AT145" s="225" t="s">
        <v>75</v>
      </c>
      <c r="AU145" s="225" t="s">
        <v>81</v>
      </c>
      <c r="AY145" s="224" t="s">
        <v>120</v>
      </c>
      <c r="BK145" s="226">
        <f>SUM(BK146:BK152)</f>
        <v>0</v>
      </c>
    </row>
    <row r="146" s="2" customFormat="1" ht="24.15" customHeight="1">
      <c r="A146" s="38"/>
      <c r="B146" s="39"/>
      <c r="C146" s="229" t="s">
        <v>153</v>
      </c>
      <c r="D146" s="229" t="s">
        <v>123</v>
      </c>
      <c r="E146" s="230" t="s">
        <v>154</v>
      </c>
      <c r="F146" s="231" t="s">
        <v>155</v>
      </c>
      <c r="G146" s="232" t="s">
        <v>156</v>
      </c>
      <c r="H146" s="233">
        <v>0.35299999999999998</v>
      </c>
      <c r="I146" s="234"/>
      <c r="J146" s="235">
        <f>ROUND(I146*H146,2)</f>
        <v>0</v>
      </c>
      <c r="K146" s="236"/>
      <c r="L146" s="44"/>
      <c r="M146" s="237" t="s">
        <v>1</v>
      </c>
      <c r="N146" s="238" t="s">
        <v>41</v>
      </c>
      <c r="O146" s="91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127</v>
      </c>
      <c r="AT146" s="241" t="s">
        <v>123</v>
      </c>
      <c r="AU146" s="241" t="s">
        <v>83</v>
      </c>
      <c r="AY146" s="17" t="s">
        <v>120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81</v>
      </c>
      <c r="BK146" s="242">
        <f>ROUND(I146*H146,2)</f>
        <v>0</v>
      </c>
      <c r="BL146" s="17" t="s">
        <v>127</v>
      </c>
      <c r="BM146" s="241" t="s">
        <v>157</v>
      </c>
    </row>
    <row r="147" s="2" customFormat="1" ht="24.15" customHeight="1">
      <c r="A147" s="38"/>
      <c r="B147" s="39"/>
      <c r="C147" s="229" t="s">
        <v>121</v>
      </c>
      <c r="D147" s="229" t="s">
        <v>123</v>
      </c>
      <c r="E147" s="230" t="s">
        <v>158</v>
      </c>
      <c r="F147" s="231" t="s">
        <v>159</v>
      </c>
      <c r="G147" s="232" t="s">
        <v>156</v>
      </c>
      <c r="H147" s="233">
        <v>3.7949999999999999</v>
      </c>
      <c r="I147" s="234"/>
      <c r="J147" s="235">
        <f>ROUND(I147*H147,2)</f>
        <v>0</v>
      </c>
      <c r="K147" s="236"/>
      <c r="L147" s="44"/>
      <c r="M147" s="237" t="s">
        <v>1</v>
      </c>
      <c r="N147" s="238" t="s">
        <v>41</v>
      </c>
      <c r="O147" s="91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1" t="s">
        <v>127</v>
      </c>
      <c r="AT147" s="241" t="s">
        <v>123</v>
      </c>
      <c r="AU147" s="241" t="s">
        <v>83</v>
      </c>
      <c r="AY147" s="17" t="s">
        <v>120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81</v>
      </c>
      <c r="BK147" s="242">
        <f>ROUND(I147*H147,2)</f>
        <v>0</v>
      </c>
      <c r="BL147" s="17" t="s">
        <v>127</v>
      </c>
      <c r="BM147" s="241" t="s">
        <v>160</v>
      </c>
    </row>
    <row r="148" s="13" customFormat="1">
      <c r="A148" s="13"/>
      <c r="B148" s="243"/>
      <c r="C148" s="244"/>
      <c r="D148" s="245" t="s">
        <v>129</v>
      </c>
      <c r="E148" s="246" t="s">
        <v>1</v>
      </c>
      <c r="F148" s="247" t="s">
        <v>161</v>
      </c>
      <c r="G148" s="244"/>
      <c r="H148" s="248">
        <v>3.7949999999999999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129</v>
      </c>
      <c r="AU148" s="254" t="s">
        <v>83</v>
      </c>
      <c r="AV148" s="13" t="s">
        <v>83</v>
      </c>
      <c r="AW148" s="13" t="s">
        <v>32</v>
      </c>
      <c r="AX148" s="13" t="s">
        <v>81</v>
      </c>
      <c r="AY148" s="254" t="s">
        <v>120</v>
      </c>
    </row>
    <row r="149" s="2" customFormat="1" ht="24.15" customHeight="1">
      <c r="A149" s="38"/>
      <c r="B149" s="39"/>
      <c r="C149" s="229" t="s">
        <v>162</v>
      </c>
      <c r="D149" s="229" t="s">
        <v>123</v>
      </c>
      <c r="E149" s="230" t="s">
        <v>163</v>
      </c>
      <c r="F149" s="231" t="s">
        <v>164</v>
      </c>
      <c r="G149" s="232" t="s">
        <v>156</v>
      </c>
      <c r="H149" s="233">
        <v>0.28699999999999998</v>
      </c>
      <c r="I149" s="234"/>
      <c r="J149" s="235">
        <f>ROUND(I149*H149,2)</f>
        <v>0</v>
      </c>
      <c r="K149" s="236"/>
      <c r="L149" s="44"/>
      <c r="M149" s="237" t="s">
        <v>1</v>
      </c>
      <c r="N149" s="238" t="s">
        <v>41</v>
      </c>
      <c r="O149" s="91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1" t="s">
        <v>127</v>
      </c>
      <c r="AT149" s="241" t="s">
        <v>123</v>
      </c>
      <c r="AU149" s="241" t="s">
        <v>83</v>
      </c>
      <c r="AY149" s="17" t="s">
        <v>120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7" t="s">
        <v>81</v>
      </c>
      <c r="BK149" s="242">
        <f>ROUND(I149*H149,2)</f>
        <v>0</v>
      </c>
      <c r="BL149" s="17" t="s">
        <v>127</v>
      </c>
      <c r="BM149" s="241" t="s">
        <v>165</v>
      </c>
    </row>
    <row r="150" s="13" customFormat="1">
      <c r="A150" s="13"/>
      <c r="B150" s="243"/>
      <c r="C150" s="244"/>
      <c r="D150" s="245" t="s">
        <v>129</v>
      </c>
      <c r="E150" s="246" t="s">
        <v>1</v>
      </c>
      <c r="F150" s="247" t="s">
        <v>166</v>
      </c>
      <c r="G150" s="244"/>
      <c r="H150" s="248">
        <v>0.28699999999999998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129</v>
      </c>
      <c r="AU150" s="254" t="s">
        <v>83</v>
      </c>
      <c r="AV150" s="13" t="s">
        <v>83</v>
      </c>
      <c r="AW150" s="13" t="s">
        <v>32</v>
      </c>
      <c r="AX150" s="13" t="s">
        <v>81</v>
      </c>
      <c r="AY150" s="254" t="s">
        <v>120</v>
      </c>
    </row>
    <row r="151" s="2" customFormat="1" ht="24.15" customHeight="1">
      <c r="A151" s="38"/>
      <c r="B151" s="39"/>
      <c r="C151" s="229" t="s">
        <v>167</v>
      </c>
      <c r="D151" s="229" t="s">
        <v>123</v>
      </c>
      <c r="E151" s="230" t="s">
        <v>168</v>
      </c>
      <c r="F151" s="231" t="s">
        <v>169</v>
      </c>
      <c r="G151" s="232" t="s">
        <v>156</v>
      </c>
      <c r="H151" s="233">
        <v>0.044999999999999998</v>
      </c>
      <c r="I151" s="234"/>
      <c r="J151" s="235">
        <f>ROUND(I151*H151,2)</f>
        <v>0</v>
      </c>
      <c r="K151" s="236"/>
      <c r="L151" s="44"/>
      <c r="M151" s="237" t="s">
        <v>1</v>
      </c>
      <c r="N151" s="238" t="s">
        <v>41</v>
      </c>
      <c r="O151" s="91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1" t="s">
        <v>127</v>
      </c>
      <c r="AT151" s="241" t="s">
        <v>123</v>
      </c>
      <c r="AU151" s="241" t="s">
        <v>83</v>
      </c>
      <c r="AY151" s="17" t="s">
        <v>120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7" t="s">
        <v>81</v>
      </c>
      <c r="BK151" s="242">
        <f>ROUND(I151*H151,2)</f>
        <v>0</v>
      </c>
      <c r="BL151" s="17" t="s">
        <v>127</v>
      </c>
      <c r="BM151" s="241" t="s">
        <v>170</v>
      </c>
    </row>
    <row r="152" s="13" customFormat="1">
      <c r="A152" s="13"/>
      <c r="B152" s="243"/>
      <c r="C152" s="244"/>
      <c r="D152" s="245" t="s">
        <v>129</v>
      </c>
      <c r="E152" s="246" t="s">
        <v>1</v>
      </c>
      <c r="F152" s="247" t="s">
        <v>171</v>
      </c>
      <c r="G152" s="244"/>
      <c r="H152" s="248">
        <v>0.044999999999999998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129</v>
      </c>
      <c r="AU152" s="254" t="s">
        <v>83</v>
      </c>
      <c r="AV152" s="13" t="s">
        <v>83</v>
      </c>
      <c r="AW152" s="13" t="s">
        <v>32</v>
      </c>
      <c r="AX152" s="13" t="s">
        <v>81</v>
      </c>
      <c r="AY152" s="254" t="s">
        <v>120</v>
      </c>
    </row>
    <row r="153" s="12" customFormat="1" ht="22.8" customHeight="1">
      <c r="A153" s="12"/>
      <c r="B153" s="213"/>
      <c r="C153" s="214"/>
      <c r="D153" s="215" t="s">
        <v>75</v>
      </c>
      <c r="E153" s="227" t="s">
        <v>172</v>
      </c>
      <c r="F153" s="227" t="s">
        <v>173</v>
      </c>
      <c r="G153" s="214"/>
      <c r="H153" s="214"/>
      <c r="I153" s="217"/>
      <c r="J153" s="228">
        <f>BK153</f>
        <v>0</v>
      </c>
      <c r="K153" s="214"/>
      <c r="L153" s="219"/>
      <c r="M153" s="220"/>
      <c r="N153" s="221"/>
      <c r="O153" s="221"/>
      <c r="P153" s="222">
        <f>P154</f>
        <v>0</v>
      </c>
      <c r="Q153" s="221"/>
      <c r="R153" s="222">
        <f>R154</f>
        <v>0</v>
      </c>
      <c r="S153" s="221"/>
      <c r="T153" s="22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4" t="s">
        <v>81</v>
      </c>
      <c r="AT153" s="225" t="s">
        <v>75</v>
      </c>
      <c r="AU153" s="225" t="s">
        <v>81</v>
      </c>
      <c r="AY153" s="224" t="s">
        <v>120</v>
      </c>
      <c r="BK153" s="226">
        <f>BK154</f>
        <v>0</v>
      </c>
    </row>
    <row r="154" s="2" customFormat="1" ht="14.4" customHeight="1">
      <c r="A154" s="38"/>
      <c r="B154" s="39"/>
      <c r="C154" s="229" t="s">
        <v>140</v>
      </c>
      <c r="D154" s="229" t="s">
        <v>123</v>
      </c>
      <c r="E154" s="230" t="s">
        <v>174</v>
      </c>
      <c r="F154" s="231" t="s">
        <v>175</v>
      </c>
      <c r="G154" s="232" t="s">
        <v>156</v>
      </c>
      <c r="H154" s="233">
        <v>1.948</v>
      </c>
      <c r="I154" s="234"/>
      <c r="J154" s="235">
        <f>ROUND(I154*H154,2)</f>
        <v>0</v>
      </c>
      <c r="K154" s="236"/>
      <c r="L154" s="44"/>
      <c r="M154" s="237" t="s">
        <v>1</v>
      </c>
      <c r="N154" s="238" t="s">
        <v>41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127</v>
      </c>
      <c r="AT154" s="241" t="s">
        <v>123</v>
      </c>
      <c r="AU154" s="241" t="s">
        <v>83</v>
      </c>
      <c r="AY154" s="17" t="s">
        <v>120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81</v>
      </c>
      <c r="BK154" s="242">
        <f>ROUND(I154*H154,2)</f>
        <v>0</v>
      </c>
      <c r="BL154" s="17" t="s">
        <v>127</v>
      </c>
      <c r="BM154" s="241" t="s">
        <v>176</v>
      </c>
    </row>
    <row r="155" s="12" customFormat="1" ht="25.92" customHeight="1">
      <c r="A155" s="12"/>
      <c r="B155" s="213"/>
      <c r="C155" s="214"/>
      <c r="D155" s="215" t="s">
        <v>75</v>
      </c>
      <c r="E155" s="216" t="s">
        <v>177</v>
      </c>
      <c r="F155" s="216" t="s">
        <v>178</v>
      </c>
      <c r="G155" s="214"/>
      <c r="H155" s="214"/>
      <c r="I155" s="217"/>
      <c r="J155" s="218">
        <f>BK155</f>
        <v>0</v>
      </c>
      <c r="K155" s="214"/>
      <c r="L155" s="219"/>
      <c r="M155" s="220"/>
      <c r="N155" s="221"/>
      <c r="O155" s="221"/>
      <c r="P155" s="222">
        <f>P156+P161+P191+P201+P206+P221</f>
        <v>0</v>
      </c>
      <c r="Q155" s="221"/>
      <c r="R155" s="222">
        <f>R156+R161+R191+R201+R206+R221</f>
        <v>1.4147701400000003</v>
      </c>
      <c r="S155" s="221"/>
      <c r="T155" s="223">
        <f>T156+T161+T191+T201+T206+T221</f>
        <v>0.35317800000000005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4" t="s">
        <v>83</v>
      </c>
      <c r="AT155" s="225" t="s">
        <v>75</v>
      </c>
      <c r="AU155" s="225" t="s">
        <v>76</v>
      </c>
      <c r="AY155" s="224" t="s">
        <v>120</v>
      </c>
      <c r="BK155" s="226">
        <f>BK156+BK161+BK191+BK201+BK206+BK221</f>
        <v>0</v>
      </c>
    </row>
    <row r="156" s="12" customFormat="1" ht="22.8" customHeight="1">
      <c r="A156" s="12"/>
      <c r="B156" s="213"/>
      <c r="C156" s="214"/>
      <c r="D156" s="215" t="s">
        <v>75</v>
      </c>
      <c r="E156" s="227" t="s">
        <v>179</v>
      </c>
      <c r="F156" s="227" t="s">
        <v>180</v>
      </c>
      <c r="G156" s="214"/>
      <c r="H156" s="214"/>
      <c r="I156" s="217"/>
      <c r="J156" s="228">
        <f>BK156</f>
        <v>0</v>
      </c>
      <c r="K156" s="214"/>
      <c r="L156" s="219"/>
      <c r="M156" s="220"/>
      <c r="N156" s="221"/>
      <c r="O156" s="221"/>
      <c r="P156" s="222">
        <f>SUM(P157:P160)</f>
        <v>0</v>
      </c>
      <c r="Q156" s="221"/>
      <c r="R156" s="222">
        <f>SUM(R157:R160)</f>
        <v>0</v>
      </c>
      <c r="S156" s="221"/>
      <c r="T156" s="223">
        <f>SUM(T157:T160)</f>
        <v>0.021658000000000004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4" t="s">
        <v>83</v>
      </c>
      <c r="AT156" s="225" t="s">
        <v>75</v>
      </c>
      <c r="AU156" s="225" t="s">
        <v>81</v>
      </c>
      <c r="AY156" s="224" t="s">
        <v>120</v>
      </c>
      <c r="BK156" s="226">
        <f>SUM(BK157:BK160)</f>
        <v>0</v>
      </c>
    </row>
    <row r="157" s="2" customFormat="1" ht="14.4" customHeight="1">
      <c r="A157" s="38"/>
      <c r="B157" s="39"/>
      <c r="C157" s="229" t="s">
        <v>181</v>
      </c>
      <c r="D157" s="229" t="s">
        <v>123</v>
      </c>
      <c r="E157" s="230" t="s">
        <v>182</v>
      </c>
      <c r="F157" s="231" t="s">
        <v>183</v>
      </c>
      <c r="G157" s="232" t="s">
        <v>126</v>
      </c>
      <c r="H157" s="233">
        <v>0.91000000000000003</v>
      </c>
      <c r="I157" s="234"/>
      <c r="J157" s="235">
        <f>ROUND(I157*H157,2)</f>
        <v>0</v>
      </c>
      <c r="K157" s="236"/>
      <c r="L157" s="44"/>
      <c r="M157" s="237" t="s">
        <v>1</v>
      </c>
      <c r="N157" s="238" t="s">
        <v>41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0.023800000000000002</v>
      </c>
      <c r="T157" s="240">
        <f>S157*H157</f>
        <v>0.021658000000000004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184</v>
      </c>
      <c r="AT157" s="241" t="s">
        <v>123</v>
      </c>
      <c r="AU157" s="241" t="s">
        <v>83</v>
      </c>
      <c r="AY157" s="17" t="s">
        <v>120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81</v>
      </c>
      <c r="BK157" s="242">
        <f>ROUND(I157*H157,2)</f>
        <v>0</v>
      </c>
      <c r="BL157" s="17" t="s">
        <v>184</v>
      </c>
      <c r="BM157" s="241" t="s">
        <v>185</v>
      </c>
    </row>
    <row r="158" s="13" customFormat="1">
      <c r="A158" s="13"/>
      <c r="B158" s="243"/>
      <c r="C158" s="244"/>
      <c r="D158" s="245" t="s">
        <v>129</v>
      </c>
      <c r="E158" s="246" t="s">
        <v>1</v>
      </c>
      <c r="F158" s="247" t="s">
        <v>186</v>
      </c>
      <c r="G158" s="244"/>
      <c r="H158" s="248">
        <v>0.91000000000000003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129</v>
      </c>
      <c r="AU158" s="254" t="s">
        <v>83</v>
      </c>
      <c r="AV158" s="13" t="s">
        <v>83</v>
      </c>
      <c r="AW158" s="13" t="s">
        <v>32</v>
      </c>
      <c r="AX158" s="13" t="s">
        <v>81</v>
      </c>
      <c r="AY158" s="254" t="s">
        <v>120</v>
      </c>
    </row>
    <row r="159" s="2" customFormat="1" ht="14.4" customHeight="1">
      <c r="A159" s="38"/>
      <c r="B159" s="39"/>
      <c r="C159" s="229" t="s">
        <v>187</v>
      </c>
      <c r="D159" s="229" t="s">
        <v>123</v>
      </c>
      <c r="E159" s="230" t="s">
        <v>188</v>
      </c>
      <c r="F159" s="231" t="s">
        <v>189</v>
      </c>
      <c r="G159" s="232" t="s">
        <v>126</v>
      </c>
      <c r="H159" s="233">
        <v>0.91000000000000003</v>
      </c>
      <c r="I159" s="234"/>
      <c r="J159" s="235">
        <f>ROUND(I159*H159,2)</f>
        <v>0</v>
      </c>
      <c r="K159" s="236"/>
      <c r="L159" s="44"/>
      <c r="M159" s="237" t="s">
        <v>1</v>
      </c>
      <c r="N159" s="238" t="s">
        <v>41</v>
      </c>
      <c r="O159" s="91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1" t="s">
        <v>184</v>
      </c>
      <c r="AT159" s="241" t="s">
        <v>123</v>
      </c>
      <c r="AU159" s="241" t="s">
        <v>83</v>
      </c>
      <c r="AY159" s="17" t="s">
        <v>120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81</v>
      </c>
      <c r="BK159" s="242">
        <f>ROUND(I159*H159,2)</f>
        <v>0</v>
      </c>
      <c r="BL159" s="17" t="s">
        <v>184</v>
      </c>
      <c r="BM159" s="241" t="s">
        <v>190</v>
      </c>
    </row>
    <row r="160" s="13" customFormat="1">
      <c r="A160" s="13"/>
      <c r="B160" s="243"/>
      <c r="C160" s="244"/>
      <c r="D160" s="245" t="s">
        <v>129</v>
      </c>
      <c r="E160" s="246" t="s">
        <v>1</v>
      </c>
      <c r="F160" s="247" t="s">
        <v>191</v>
      </c>
      <c r="G160" s="244"/>
      <c r="H160" s="248">
        <v>0.91000000000000003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129</v>
      </c>
      <c r="AU160" s="254" t="s">
        <v>83</v>
      </c>
      <c r="AV160" s="13" t="s">
        <v>83</v>
      </c>
      <c r="AW160" s="13" t="s">
        <v>32</v>
      </c>
      <c r="AX160" s="13" t="s">
        <v>81</v>
      </c>
      <c r="AY160" s="254" t="s">
        <v>120</v>
      </c>
    </row>
    <row r="161" s="12" customFormat="1" ht="22.8" customHeight="1">
      <c r="A161" s="12"/>
      <c r="B161" s="213"/>
      <c r="C161" s="214"/>
      <c r="D161" s="215" t="s">
        <v>75</v>
      </c>
      <c r="E161" s="227" t="s">
        <v>192</v>
      </c>
      <c r="F161" s="227" t="s">
        <v>193</v>
      </c>
      <c r="G161" s="214"/>
      <c r="H161" s="214"/>
      <c r="I161" s="217"/>
      <c r="J161" s="228">
        <f>BK161</f>
        <v>0</v>
      </c>
      <c r="K161" s="214"/>
      <c r="L161" s="219"/>
      <c r="M161" s="220"/>
      <c r="N161" s="221"/>
      <c r="O161" s="221"/>
      <c r="P161" s="222">
        <f>SUM(P162:P190)</f>
        <v>0</v>
      </c>
      <c r="Q161" s="221"/>
      <c r="R161" s="222">
        <f>SUM(R162:R190)</f>
        <v>1.3077986400000001</v>
      </c>
      <c r="S161" s="221"/>
      <c r="T161" s="223">
        <f>SUM(T162:T190)</f>
        <v>0.33152000000000004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83</v>
      </c>
      <c r="AT161" s="225" t="s">
        <v>75</v>
      </c>
      <c r="AU161" s="225" t="s">
        <v>81</v>
      </c>
      <c r="AY161" s="224" t="s">
        <v>120</v>
      </c>
      <c r="BK161" s="226">
        <f>SUM(BK162:BK190)</f>
        <v>0</v>
      </c>
    </row>
    <row r="162" s="2" customFormat="1" ht="37.8" customHeight="1">
      <c r="A162" s="38"/>
      <c r="B162" s="39"/>
      <c r="C162" s="229" t="s">
        <v>194</v>
      </c>
      <c r="D162" s="229" t="s">
        <v>123</v>
      </c>
      <c r="E162" s="230" t="s">
        <v>195</v>
      </c>
      <c r="F162" s="231" t="s">
        <v>196</v>
      </c>
      <c r="G162" s="232" t="s">
        <v>126</v>
      </c>
      <c r="H162" s="233">
        <v>10.589</v>
      </c>
      <c r="I162" s="234"/>
      <c r="J162" s="235">
        <f>ROUND(I162*H162,2)</f>
        <v>0</v>
      </c>
      <c r="K162" s="236"/>
      <c r="L162" s="44"/>
      <c r="M162" s="237" t="s">
        <v>1</v>
      </c>
      <c r="N162" s="238" t="s">
        <v>41</v>
      </c>
      <c r="O162" s="91"/>
      <c r="P162" s="239">
        <f>O162*H162</f>
        <v>0</v>
      </c>
      <c r="Q162" s="239">
        <v>0.04428</v>
      </c>
      <c r="R162" s="239">
        <f>Q162*H162</f>
        <v>0.46888092000000003</v>
      </c>
      <c r="S162" s="239">
        <v>0</v>
      </c>
      <c r="T162" s="24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1" t="s">
        <v>184</v>
      </c>
      <c r="AT162" s="241" t="s">
        <v>123</v>
      </c>
      <c r="AU162" s="241" t="s">
        <v>83</v>
      </c>
      <c r="AY162" s="17" t="s">
        <v>120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81</v>
      </c>
      <c r="BK162" s="242">
        <f>ROUND(I162*H162,2)</f>
        <v>0</v>
      </c>
      <c r="BL162" s="17" t="s">
        <v>184</v>
      </c>
      <c r="BM162" s="241" t="s">
        <v>197</v>
      </c>
    </row>
    <row r="163" s="13" customFormat="1">
      <c r="A163" s="13"/>
      <c r="B163" s="243"/>
      <c r="C163" s="244"/>
      <c r="D163" s="245" t="s">
        <v>129</v>
      </c>
      <c r="E163" s="246" t="s">
        <v>1</v>
      </c>
      <c r="F163" s="247" t="s">
        <v>198</v>
      </c>
      <c r="G163" s="244"/>
      <c r="H163" s="248">
        <v>10.589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129</v>
      </c>
      <c r="AU163" s="254" t="s">
        <v>83</v>
      </c>
      <c r="AV163" s="13" t="s">
        <v>83</v>
      </c>
      <c r="AW163" s="13" t="s">
        <v>32</v>
      </c>
      <c r="AX163" s="13" t="s">
        <v>81</v>
      </c>
      <c r="AY163" s="254" t="s">
        <v>120</v>
      </c>
    </row>
    <row r="164" s="2" customFormat="1" ht="24.15" customHeight="1">
      <c r="A164" s="38"/>
      <c r="B164" s="39"/>
      <c r="C164" s="229" t="s">
        <v>199</v>
      </c>
      <c r="D164" s="229" t="s">
        <v>123</v>
      </c>
      <c r="E164" s="230" t="s">
        <v>200</v>
      </c>
      <c r="F164" s="231" t="s">
        <v>201</v>
      </c>
      <c r="G164" s="232" t="s">
        <v>126</v>
      </c>
      <c r="H164" s="233">
        <v>9.4640000000000004</v>
      </c>
      <c r="I164" s="234"/>
      <c r="J164" s="235">
        <f>ROUND(I164*H164,2)</f>
        <v>0</v>
      </c>
      <c r="K164" s="236"/>
      <c r="L164" s="44"/>
      <c r="M164" s="237" t="s">
        <v>1</v>
      </c>
      <c r="N164" s="238" t="s">
        <v>41</v>
      </c>
      <c r="O164" s="91"/>
      <c r="P164" s="239">
        <f>O164*H164</f>
        <v>0</v>
      </c>
      <c r="Q164" s="239">
        <v>0.04428</v>
      </c>
      <c r="R164" s="239">
        <f>Q164*H164</f>
        <v>0.41906592000000004</v>
      </c>
      <c r="S164" s="239">
        <v>0</v>
      </c>
      <c r="T164" s="24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184</v>
      </c>
      <c r="AT164" s="241" t="s">
        <v>123</v>
      </c>
      <c r="AU164" s="241" t="s">
        <v>83</v>
      </c>
      <c r="AY164" s="17" t="s">
        <v>120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81</v>
      </c>
      <c r="BK164" s="242">
        <f>ROUND(I164*H164,2)</f>
        <v>0</v>
      </c>
      <c r="BL164" s="17" t="s">
        <v>184</v>
      </c>
      <c r="BM164" s="241" t="s">
        <v>202</v>
      </c>
    </row>
    <row r="165" s="13" customFormat="1">
      <c r="A165" s="13"/>
      <c r="B165" s="243"/>
      <c r="C165" s="244"/>
      <c r="D165" s="245" t="s">
        <v>129</v>
      </c>
      <c r="E165" s="246" t="s">
        <v>1</v>
      </c>
      <c r="F165" s="247" t="s">
        <v>203</v>
      </c>
      <c r="G165" s="244"/>
      <c r="H165" s="248">
        <v>9.4640000000000004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129</v>
      </c>
      <c r="AU165" s="254" t="s">
        <v>83</v>
      </c>
      <c r="AV165" s="13" t="s">
        <v>83</v>
      </c>
      <c r="AW165" s="13" t="s">
        <v>32</v>
      </c>
      <c r="AX165" s="13" t="s">
        <v>81</v>
      </c>
      <c r="AY165" s="254" t="s">
        <v>120</v>
      </c>
    </row>
    <row r="166" s="2" customFormat="1" ht="14.4" customHeight="1">
      <c r="A166" s="38"/>
      <c r="B166" s="39"/>
      <c r="C166" s="229" t="s">
        <v>204</v>
      </c>
      <c r="D166" s="229" t="s">
        <v>123</v>
      </c>
      <c r="E166" s="230" t="s">
        <v>205</v>
      </c>
      <c r="F166" s="231" t="s">
        <v>206</v>
      </c>
      <c r="G166" s="232" t="s">
        <v>207</v>
      </c>
      <c r="H166" s="233">
        <v>2.8250000000000002</v>
      </c>
      <c r="I166" s="234"/>
      <c r="J166" s="235">
        <f>ROUND(I166*H166,2)</f>
        <v>0</v>
      </c>
      <c r="K166" s="236"/>
      <c r="L166" s="44"/>
      <c r="M166" s="237" t="s">
        <v>1</v>
      </c>
      <c r="N166" s="238" t="s">
        <v>41</v>
      </c>
      <c r="O166" s="91"/>
      <c r="P166" s="239">
        <f>O166*H166</f>
        <v>0</v>
      </c>
      <c r="Q166" s="239">
        <v>0.00092000000000000003</v>
      </c>
      <c r="R166" s="239">
        <f>Q166*H166</f>
        <v>0.0025990000000000002</v>
      </c>
      <c r="S166" s="239">
        <v>0</v>
      </c>
      <c r="T166" s="24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1" t="s">
        <v>184</v>
      </c>
      <c r="AT166" s="241" t="s">
        <v>123</v>
      </c>
      <c r="AU166" s="241" t="s">
        <v>83</v>
      </c>
      <c r="AY166" s="17" t="s">
        <v>120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7" t="s">
        <v>81</v>
      </c>
      <c r="BK166" s="242">
        <f>ROUND(I166*H166,2)</f>
        <v>0</v>
      </c>
      <c r="BL166" s="17" t="s">
        <v>184</v>
      </c>
      <c r="BM166" s="241" t="s">
        <v>208</v>
      </c>
    </row>
    <row r="167" s="13" customFormat="1">
      <c r="A167" s="13"/>
      <c r="B167" s="243"/>
      <c r="C167" s="244"/>
      <c r="D167" s="245" t="s">
        <v>129</v>
      </c>
      <c r="E167" s="246" t="s">
        <v>1</v>
      </c>
      <c r="F167" s="247" t="s">
        <v>209</v>
      </c>
      <c r="G167" s="244"/>
      <c r="H167" s="248">
        <v>2.8250000000000002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129</v>
      </c>
      <c r="AU167" s="254" t="s">
        <v>83</v>
      </c>
      <c r="AV167" s="13" t="s">
        <v>83</v>
      </c>
      <c r="AW167" s="13" t="s">
        <v>32</v>
      </c>
      <c r="AX167" s="13" t="s">
        <v>81</v>
      </c>
      <c r="AY167" s="254" t="s">
        <v>120</v>
      </c>
    </row>
    <row r="168" s="2" customFormat="1" ht="14.4" customHeight="1">
      <c r="A168" s="38"/>
      <c r="B168" s="39"/>
      <c r="C168" s="229" t="s">
        <v>8</v>
      </c>
      <c r="D168" s="229" t="s">
        <v>123</v>
      </c>
      <c r="E168" s="230" t="s">
        <v>210</v>
      </c>
      <c r="F168" s="231" t="s">
        <v>211</v>
      </c>
      <c r="G168" s="232" t="s">
        <v>126</v>
      </c>
      <c r="H168" s="233">
        <v>9.4640000000000004</v>
      </c>
      <c r="I168" s="234"/>
      <c r="J168" s="235">
        <f>ROUND(I168*H168,2)</f>
        <v>0</v>
      </c>
      <c r="K168" s="236"/>
      <c r="L168" s="44"/>
      <c r="M168" s="237" t="s">
        <v>1</v>
      </c>
      <c r="N168" s="238" t="s">
        <v>41</v>
      </c>
      <c r="O168" s="91"/>
      <c r="P168" s="239">
        <f>O168*H168</f>
        <v>0</v>
      </c>
      <c r="Q168" s="239">
        <v>0.00020000000000000001</v>
      </c>
      <c r="R168" s="239">
        <f>Q168*H168</f>
        <v>0.0018928000000000003</v>
      </c>
      <c r="S168" s="239">
        <v>0</v>
      </c>
      <c r="T168" s="24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1" t="s">
        <v>184</v>
      </c>
      <c r="AT168" s="241" t="s">
        <v>123</v>
      </c>
      <c r="AU168" s="241" t="s">
        <v>83</v>
      </c>
      <c r="AY168" s="17" t="s">
        <v>120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7" t="s">
        <v>81</v>
      </c>
      <c r="BK168" s="242">
        <f>ROUND(I168*H168,2)</f>
        <v>0</v>
      </c>
      <c r="BL168" s="17" t="s">
        <v>184</v>
      </c>
      <c r="BM168" s="241" t="s">
        <v>212</v>
      </c>
    </row>
    <row r="169" s="13" customFormat="1">
      <c r="A169" s="13"/>
      <c r="B169" s="243"/>
      <c r="C169" s="244"/>
      <c r="D169" s="245" t="s">
        <v>129</v>
      </c>
      <c r="E169" s="246" t="s">
        <v>1</v>
      </c>
      <c r="F169" s="247" t="s">
        <v>213</v>
      </c>
      <c r="G169" s="244"/>
      <c r="H169" s="248">
        <v>9.4640000000000004</v>
      </c>
      <c r="I169" s="249"/>
      <c r="J169" s="244"/>
      <c r="K169" s="244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129</v>
      </c>
      <c r="AU169" s="254" t="s">
        <v>83</v>
      </c>
      <c r="AV169" s="13" t="s">
        <v>83</v>
      </c>
      <c r="AW169" s="13" t="s">
        <v>32</v>
      </c>
      <c r="AX169" s="13" t="s">
        <v>81</v>
      </c>
      <c r="AY169" s="254" t="s">
        <v>120</v>
      </c>
    </row>
    <row r="170" s="2" customFormat="1" ht="14.4" customHeight="1">
      <c r="A170" s="38"/>
      <c r="B170" s="39"/>
      <c r="C170" s="229" t="s">
        <v>184</v>
      </c>
      <c r="D170" s="229" t="s">
        <v>123</v>
      </c>
      <c r="E170" s="230" t="s">
        <v>214</v>
      </c>
      <c r="F170" s="231" t="s">
        <v>215</v>
      </c>
      <c r="G170" s="232" t="s">
        <v>126</v>
      </c>
      <c r="H170" s="233">
        <v>25.600000000000001</v>
      </c>
      <c r="I170" s="234"/>
      <c r="J170" s="235">
        <f>ROUND(I170*H170,2)</f>
        <v>0</v>
      </c>
      <c r="K170" s="236"/>
      <c r="L170" s="44"/>
      <c r="M170" s="237" t="s">
        <v>1</v>
      </c>
      <c r="N170" s="238" t="s">
        <v>41</v>
      </c>
      <c r="O170" s="91"/>
      <c r="P170" s="239">
        <f>O170*H170</f>
        <v>0</v>
      </c>
      <c r="Q170" s="239">
        <v>0.00040999999999999999</v>
      </c>
      <c r="R170" s="239">
        <f>Q170*H170</f>
        <v>0.010496</v>
      </c>
      <c r="S170" s="239">
        <v>0</v>
      </c>
      <c r="T170" s="24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1" t="s">
        <v>184</v>
      </c>
      <c r="AT170" s="241" t="s">
        <v>123</v>
      </c>
      <c r="AU170" s="241" t="s">
        <v>83</v>
      </c>
      <c r="AY170" s="17" t="s">
        <v>120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7" t="s">
        <v>81</v>
      </c>
      <c r="BK170" s="242">
        <f>ROUND(I170*H170,2)</f>
        <v>0</v>
      </c>
      <c r="BL170" s="17" t="s">
        <v>184</v>
      </c>
      <c r="BM170" s="241" t="s">
        <v>216</v>
      </c>
    </row>
    <row r="171" s="13" customFormat="1">
      <c r="A171" s="13"/>
      <c r="B171" s="243"/>
      <c r="C171" s="244"/>
      <c r="D171" s="245" t="s">
        <v>129</v>
      </c>
      <c r="E171" s="246" t="s">
        <v>1</v>
      </c>
      <c r="F171" s="247" t="s">
        <v>217</v>
      </c>
      <c r="G171" s="244"/>
      <c r="H171" s="248">
        <v>25.600000000000001</v>
      </c>
      <c r="I171" s="249"/>
      <c r="J171" s="244"/>
      <c r="K171" s="244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129</v>
      </c>
      <c r="AU171" s="254" t="s">
        <v>83</v>
      </c>
      <c r="AV171" s="13" t="s">
        <v>83</v>
      </c>
      <c r="AW171" s="13" t="s">
        <v>32</v>
      </c>
      <c r="AX171" s="13" t="s">
        <v>81</v>
      </c>
      <c r="AY171" s="254" t="s">
        <v>120</v>
      </c>
    </row>
    <row r="172" s="2" customFormat="1" ht="14.4" customHeight="1">
      <c r="A172" s="38"/>
      <c r="B172" s="39"/>
      <c r="C172" s="266" t="s">
        <v>218</v>
      </c>
      <c r="D172" s="266" t="s">
        <v>219</v>
      </c>
      <c r="E172" s="267" t="s">
        <v>220</v>
      </c>
      <c r="F172" s="268" t="s">
        <v>221</v>
      </c>
      <c r="G172" s="269" t="s">
        <v>126</v>
      </c>
      <c r="H172" s="270">
        <v>26.879999999999999</v>
      </c>
      <c r="I172" s="271"/>
      <c r="J172" s="272">
        <f>ROUND(I172*H172,2)</f>
        <v>0</v>
      </c>
      <c r="K172" s="273"/>
      <c r="L172" s="274"/>
      <c r="M172" s="275" t="s">
        <v>1</v>
      </c>
      <c r="N172" s="276" t="s">
        <v>41</v>
      </c>
      <c r="O172" s="91"/>
      <c r="P172" s="239">
        <f>O172*H172</f>
        <v>0</v>
      </c>
      <c r="Q172" s="239">
        <v>0.010500000000000001</v>
      </c>
      <c r="R172" s="239">
        <f>Q172*H172</f>
        <v>0.28223999999999999</v>
      </c>
      <c r="S172" s="239">
        <v>0</v>
      </c>
      <c r="T172" s="24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1" t="s">
        <v>222</v>
      </c>
      <c r="AT172" s="241" t="s">
        <v>219</v>
      </c>
      <c r="AU172" s="241" t="s">
        <v>83</v>
      </c>
      <c r="AY172" s="17" t="s">
        <v>120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7" t="s">
        <v>81</v>
      </c>
      <c r="BK172" s="242">
        <f>ROUND(I172*H172,2)</f>
        <v>0</v>
      </c>
      <c r="BL172" s="17" t="s">
        <v>184</v>
      </c>
      <c r="BM172" s="241" t="s">
        <v>223</v>
      </c>
    </row>
    <row r="173" s="13" customFormat="1">
      <c r="A173" s="13"/>
      <c r="B173" s="243"/>
      <c r="C173" s="244"/>
      <c r="D173" s="245" t="s">
        <v>129</v>
      </c>
      <c r="E173" s="246" t="s">
        <v>1</v>
      </c>
      <c r="F173" s="247" t="s">
        <v>217</v>
      </c>
      <c r="G173" s="244"/>
      <c r="H173" s="248">
        <v>25.600000000000001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129</v>
      </c>
      <c r="AU173" s="254" t="s">
        <v>83</v>
      </c>
      <c r="AV173" s="13" t="s">
        <v>83</v>
      </c>
      <c r="AW173" s="13" t="s">
        <v>32</v>
      </c>
      <c r="AX173" s="13" t="s">
        <v>81</v>
      </c>
      <c r="AY173" s="254" t="s">
        <v>120</v>
      </c>
    </row>
    <row r="174" s="13" customFormat="1">
      <c r="A174" s="13"/>
      <c r="B174" s="243"/>
      <c r="C174" s="244"/>
      <c r="D174" s="245" t="s">
        <v>129</v>
      </c>
      <c r="E174" s="244"/>
      <c r="F174" s="247" t="s">
        <v>224</v>
      </c>
      <c r="G174" s="244"/>
      <c r="H174" s="248">
        <v>26.879999999999999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129</v>
      </c>
      <c r="AU174" s="254" t="s">
        <v>83</v>
      </c>
      <c r="AV174" s="13" t="s">
        <v>83</v>
      </c>
      <c r="AW174" s="13" t="s">
        <v>4</v>
      </c>
      <c r="AX174" s="13" t="s">
        <v>81</v>
      </c>
      <c r="AY174" s="254" t="s">
        <v>120</v>
      </c>
    </row>
    <row r="175" s="2" customFormat="1" ht="14.4" customHeight="1">
      <c r="A175" s="38"/>
      <c r="B175" s="39"/>
      <c r="C175" s="229" t="s">
        <v>225</v>
      </c>
      <c r="D175" s="229" t="s">
        <v>123</v>
      </c>
      <c r="E175" s="230" t="s">
        <v>226</v>
      </c>
      <c r="F175" s="231" t="s">
        <v>227</v>
      </c>
      <c r="G175" s="232" t="s">
        <v>126</v>
      </c>
      <c r="H175" s="233">
        <v>25.600000000000001</v>
      </c>
      <c r="I175" s="234"/>
      <c r="J175" s="235">
        <f>ROUND(I175*H175,2)</f>
        <v>0</v>
      </c>
      <c r="K175" s="236"/>
      <c r="L175" s="44"/>
      <c r="M175" s="237" t="s">
        <v>1</v>
      </c>
      <c r="N175" s="238" t="s">
        <v>41</v>
      </c>
      <c r="O175" s="91"/>
      <c r="P175" s="239">
        <f>O175*H175</f>
        <v>0</v>
      </c>
      <c r="Q175" s="239">
        <v>0.00010000000000000001</v>
      </c>
      <c r="R175" s="239">
        <f>Q175*H175</f>
        <v>0.0025600000000000002</v>
      </c>
      <c r="S175" s="239">
        <v>0</v>
      </c>
      <c r="T175" s="24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1" t="s">
        <v>184</v>
      </c>
      <c r="AT175" s="241" t="s">
        <v>123</v>
      </c>
      <c r="AU175" s="241" t="s">
        <v>83</v>
      </c>
      <c r="AY175" s="17" t="s">
        <v>120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7" t="s">
        <v>81</v>
      </c>
      <c r="BK175" s="242">
        <f>ROUND(I175*H175,2)</f>
        <v>0</v>
      </c>
      <c r="BL175" s="17" t="s">
        <v>184</v>
      </c>
      <c r="BM175" s="241" t="s">
        <v>228</v>
      </c>
    </row>
    <row r="176" s="13" customFormat="1">
      <c r="A176" s="13"/>
      <c r="B176" s="243"/>
      <c r="C176" s="244"/>
      <c r="D176" s="245" t="s">
        <v>129</v>
      </c>
      <c r="E176" s="246" t="s">
        <v>1</v>
      </c>
      <c r="F176" s="247" t="s">
        <v>217</v>
      </c>
      <c r="G176" s="244"/>
      <c r="H176" s="248">
        <v>25.600000000000001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129</v>
      </c>
      <c r="AU176" s="254" t="s">
        <v>83</v>
      </c>
      <c r="AV176" s="13" t="s">
        <v>83</v>
      </c>
      <c r="AW176" s="13" t="s">
        <v>32</v>
      </c>
      <c r="AX176" s="13" t="s">
        <v>81</v>
      </c>
      <c r="AY176" s="254" t="s">
        <v>120</v>
      </c>
    </row>
    <row r="177" s="2" customFormat="1" ht="14.4" customHeight="1">
      <c r="A177" s="38"/>
      <c r="B177" s="39"/>
      <c r="C177" s="229" t="s">
        <v>229</v>
      </c>
      <c r="D177" s="229" t="s">
        <v>123</v>
      </c>
      <c r="E177" s="230" t="s">
        <v>230</v>
      </c>
      <c r="F177" s="231" t="s">
        <v>231</v>
      </c>
      <c r="G177" s="232" t="s">
        <v>126</v>
      </c>
      <c r="H177" s="233">
        <v>25.600000000000001</v>
      </c>
      <c r="I177" s="234"/>
      <c r="J177" s="235">
        <f>ROUND(I177*H177,2)</f>
        <v>0</v>
      </c>
      <c r="K177" s="236"/>
      <c r="L177" s="44"/>
      <c r="M177" s="237" t="s">
        <v>1</v>
      </c>
      <c r="N177" s="238" t="s">
        <v>41</v>
      </c>
      <c r="O177" s="91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1" t="s">
        <v>184</v>
      </c>
      <c r="AT177" s="241" t="s">
        <v>123</v>
      </c>
      <c r="AU177" s="241" t="s">
        <v>83</v>
      </c>
      <c r="AY177" s="17" t="s">
        <v>120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7" t="s">
        <v>81</v>
      </c>
      <c r="BK177" s="242">
        <f>ROUND(I177*H177,2)</f>
        <v>0</v>
      </c>
      <c r="BL177" s="17" t="s">
        <v>184</v>
      </c>
      <c r="BM177" s="241" t="s">
        <v>232</v>
      </c>
    </row>
    <row r="178" s="13" customFormat="1">
      <c r="A178" s="13"/>
      <c r="B178" s="243"/>
      <c r="C178" s="244"/>
      <c r="D178" s="245" t="s">
        <v>129</v>
      </c>
      <c r="E178" s="246" t="s">
        <v>1</v>
      </c>
      <c r="F178" s="247" t="s">
        <v>217</v>
      </c>
      <c r="G178" s="244"/>
      <c r="H178" s="248">
        <v>25.600000000000001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129</v>
      </c>
      <c r="AU178" s="254" t="s">
        <v>83</v>
      </c>
      <c r="AV178" s="13" t="s">
        <v>83</v>
      </c>
      <c r="AW178" s="13" t="s">
        <v>32</v>
      </c>
      <c r="AX178" s="13" t="s">
        <v>81</v>
      </c>
      <c r="AY178" s="254" t="s">
        <v>120</v>
      </c>
    </row>
    <row r="179" s="2" customFormat="1" ht="24.15" customHeight="1">
      <c r="A179" s="38"/>
      <c r="B179" s="39"/>
      <c r="C179" s="266" t="s">
        <v>233</v>
      </c>
      <c r="D179" s="266" t="s">
        <v>219</v>
      </c>
      <c r="E179" s="267" t="s">
        <v>234</v>
      </c>
      <c r="F179" s="268" t="s">
        <v>235</v>
      </c>
      <c r="G179" s="269" t="s">
        <v>126</v>
      </c>
      <c r="H179" s="270">
        <v>25.600000000000001</v>
      </c>
      <c r="I179" s="271"/>
      <c r="J179" s="272">
        <f>ROUND(I179*H179,2)</f>
        <v>0</v>
      </c>
      <c r="K179" s="273"/>
      <c r="L179" s="274"/>
      <c r="M179" s="275" t="s">
        <v>1</v>
      </c>
      <c r="N179" s="276" t="s">
        <v>41</v>
      </c>
      <c r="O179" s="91"/>
      <c r="P179" s="239">
        <f>O179*H179</f>
        <v>0</v>
      </c>
      <c r="Q179" s="239">
        <v>0.00010000000000000001</v>
      </c>
      <c r="R179" s="239">
        <f>Q179*H179</f>
        <v>0.0025600000000000002</v>
      </c>
      <c r="S179" s="239">
        <v>0</v>
      </c>
      <c r="T179" s="24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1" t="s">
        <v>222</v>
      </c>
      <c r="AT179" s="241" t="s">
        <v>219</v>
      </c>
      <c r="AU179" s="241" t="s">
        <v>83</v>
      </c>
      <c r="AY179" s="17" t="s">
        <v>120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7" t="s">
        <v>81</v>
      </c>
      <c r="BK179" s="242">
        <f>ROUND(I179*H179,2)</f>
        <v>0</v>
      </c>
      <c r="BL179" s="17" t="s">
        <v>184</v>
      </c>
      <c r="BM179" s="241" t="s">
        <v>236</v>
      </c>
    </row>
    <row r="180" s="13" customFormat="1">
      <c r="A180" s="13"/>
      <c r="B180" s="243"/>
      <c r="C180" s="244"/>
      <c r="D180" s="245" t="s">
        <v>129</v>
      </c>
      <c r="E180" s="246" t="s">
        <v>1</v>
      </c>
      <c r="F180" s="247" t="s">
        <v>217</v>
      </c>
      <c r="G180" s="244"/>
      <c r="H180" s="248">
        <v>25.600000000000001</v>
      </c>
      <c r="I180" s="249"/>
      <c r="J180" s="244"/>
      <c r="K180" s="244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129</v>
      </c>
      <c r="AU180" s="254" t="s">
        <v>83</v>
      </c>
      <c r="AV180" s="13" t="s">
        <v>83</v>
      </c>
      <c r="AW180" s="13" t="s">
        <v>32</v>
      </c>
      <c r="AX180" s="13" t="s">
        <v>81</v>
      </c>
      <c r="AY180" s="254" t="s">
        <v>120</v>
      </c>
    </row>
    <row r="181" s="2" customFormat="1" ht="14.4" customHeight="1">
      <c r="A181" s="38"/>
      <c r="B181" s="39"/>
      <c r="C181" s="229" t="s">
        <v>7</v>
      </c>
      <c r="D181" s="229" t="s">
        <v>123</v>
      </c>
      <c r="E181" s="230" t="s">
        <v>237</v>
      </c>
      <c r="F181" s="231" t="s">
        <v>238</v>
      </c>
      <c r="G181" s="232" t="s">
        <v>126</v>
      </c>
      <c r="H181" s="233">
        <v>25.600000000000001</v>
      </c>
      <c r="I181" s="234"/>
      <c r="J181" s="235">
        <f>ROUND(I181*H181,2)</f>
        <v>0</v>
      </c>
      <c r="K181" s="236"/>
      <c r="L181" s="44"/>
      <c r="M181" s="237" t="s">
        <v>1</v>
      </c>
      <c r="N181" s="238" t="s">
        <v>41</v>
      </c>
      <c r="O181" s="91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1" t="s">
        <v>184</v>
      </c>
      <c r="AT181" s="241" t="s">
        <v>123</v>
      </c>
      <c r="AU181" s="241" t="s">
        <v>83</v>
      </c>
      <c r="AY181" s="17" t="s">
        <v>120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7" t="s">
        <v>81</v>
      </c>
      <c r="BK181" s="242">
        <f>ROUND(I181*H181,2)</f>
        <v>0</v>
      </c>
      <c r="BL181" s="17" t="s">
        <v>184</v>
      </c>
      <c r="BM181" s="241" t="s">
        <v>239</v>
      </c>
    </row>
    <row r="182" s="13" customFormat="1">
      <c r="A182" s="13"/>
      <c r="B182" s="243"/>
      <c r="C182" s="244"/>
      <c r="D182" s="245" t="s">
        <v>129</v>
      </c>
      <c r="E182" s="246" t="s">
        <v>1</v>
      </c>
      <c r="F182" s="247" t="s">
        <v>217</v>
      </c>
      <c r="G182" s="244"/>
      <c r="H182" s="248">
        <v>25.600000000000001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129</v>
      </c>
      <c r="AU182" s="254" t="s">
        <v>83</v>
      </c>
      <c r="AV182" s="13" t="s">
        <v>83</v>
      </c>
      <c r="AW182" s="13" t="s">
        <v>32</v>
      </c>
      <c r="AX182" s="13" t="s">
        <v>81</v>
      </c>
      <c r="AY182" s="254" t="s">
        <v>120</v>
      </c>
    </row>
    <row r="183" s="2" customFormat="1" ht="14.4" customHeight="1">
      <c r="A183" s="38"/>
      <c r="B183" s="39"/>
      <c r="C183" s="266" t="s">
        <v>240</v>
      </c>
      <c r="D183" s="266" t="s">
        <v>219</v>
      </c>
      <c r="E183" s="267" t="s">
        <v>241</v>
      </c>
      <c r="F183" s="268" t="s">
        <v>242</v>
      </c>
      <c r="G183" s="269" t="s">
        <v>126</v>
      </c>
      <c r="H183" s="270">
        <v>26.111999999999998</v>
      </c>
      <c r="I183" s="271"/>
      <c r="J183" s="272">
        <f>ROUND(I183*H183,2)</f>
        <v>0</v>
      </c>
      <c r="K183" s="273"/>
      <c r="L183" s="274"/>
      <c r="M183" s="275" t="s">
        <v>1</v>
      </c>
      <c r="N183" s="276" t="s">
        <v>41</v>
      </c>
      <c r="O183" s="91"/>
      <c r="P183" s="239">
        <f>O183*H183</f>
        <v>0</v>
      </c>
      <c r="Q183" s="239">
        <v>0.0044999999999999997</v>
      </c>
      <c r="R183" s="239">
        <f>Q183*H183</f>
        <v>0.11750399999999998</v>
      </c>
      <c r="S183" s="239">
        <v>0</v>
      </c>
      <c r="T183" s="24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1" t="s">
        <v>222</v>
      </c>
      <c r="AT183" s="241" t="s">
        <v>219</v>
      </c>
      <c r="AU183" s="241" t="s">
        <v>83</v>
      </c>
      <c r="AY183" s="17" t="s">
        <v>120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7" t="s">
        <v>81</v>
      </c>
      <c r="BK183" s="242">
        <f>ROUND(I183*H183,2)</f>
        <v>0</v>
      </c>
      <c r="BL183" s="17" t="s">
        <v>184</v>
      </c>
      <c r="BM183" s="241" t="s">
        <v>243</v>
      </c>
    </row>
    <row r="184" s="13" customFormat="1">
      <c r="A184" s="13"/>
      <c r="B184" s="243"/>
      <c r="C184" s="244"/>
      <c r="D184" s="245" t="s">
        <v>129</v>
      </c>
      <c r="E184" s="246" t="s">
        <v>1</v>
      </c>
      <c r="F184" s="247" t="s">
        <v>217</v>
      </c>
      <c r="G184" s="244"/>
      <c r="H184" s="248">
        <v>25.600000000000001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129</v>
      </c>
      <c r="AU184" s="254" t="s">
        <v>83</v>
      </c>
      <c r="AV184" s="13" t="s">
        <v>83</v>
      </c>
      <c r="AW184" s="13" t="s">
        <v>32</v>
      </c>
      <c r="AX184" s="13" t="s">
        <v>81</v>
      </c>
      <c r="AY184" s="254" t="s">
        <v>120</v>
      </c>
    </row>
    <row r="185" s="13" customFormat="1">
      <c r="A185" s="13"/>
      <c r="B185" s="243"/>
      <c r="C185" s="244"/>
      <c r="D185" s="245" t="s">
        <v>129</v>
      </c>
      <c r="E185" s="244"/>
      <c r="F185" s="247" t="s">
        <v>244</v>
      </c>
      <c r="G185" s="244"/>
      <c r="H185" s="248">
        <v>26.111999999999998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129</v>
      </c>
      <c r="AU185" s="254" t="s">
        <v>83</v>
      </c>
      <c r="AV185" s="13" t="s">
        <v>83</v>
      </c>
      <c r="AW185" s="13" t="s">
        <v>4</v>
      </c>
      <c r="AX185" s="13" t="s">
        <v>81</v>
      </c>
      <c r="AY185" s="254" t="s">
        <v>120</v>
      </c>
    </row>
    <row r="186" s="2" customFormat="1" ht="24.15" customHeight="1">
      <c r="A186" s="38"/>
      <c r="B186" s="39"/>
      <c r="C186" s="229" t="s">
        <v>245</v>
      </c>
      <c r="D186" s="229" t="s">
        <v>123</v>
      </c>
      <c r="E186" s="230" t="s">
        <v>246</v>
      </c>
      <c r="F186" s="231" t="s">
        <v>247</v>
      </c>
      <c r="G186" s="232" t="s">
        <v>126</v>
      </c>
      <c r="H186" s="233">
        <v>25.600000000000001</v>
      </c>
      <c r="I186" s="234"/>
      <c r="J186" s="235">
        <f>ROUND(I186*H186,2)</f>
        <v>0</v>
      </c>
      <c r="K186" s="236"/>
      <c r="L186" s="44"/>
      <c r="M186" s="237" t="s">
        <v>1</v>
      </c>
      <c r="N186" s="238" t="s">
        <v>41</v>
      </c>
      <c r="O186" s="91"/>
      <c r="P186" s="239">
        <f>O186*H186</f>
        <v>0</v>
      </c>
      <c r="Q186" s="239">
        <v>0</v>
      </c>
      <c r="R186" s="239">
        <f>Q186*H186</f>
        <v>0</v>
      </c>
      <c r="S186" s="239">
        <v>0.0112</v>
      </c>
      <c r="T186" s="240">
        <f>S186*H186</f>
        <v>0.28672000000000003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1" t="s">
        <v>184</v>
      </c>
      <c r="AT186" s="241" t="s">
        <v>123</v>
      </c>
      <c r="AU186" s="241" t="s">
        <v>83</v>
      </c>
      <c r="AY186" s="17" t="s">
        <v>120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7" t="s">
        <v>81</v>
      </c>
      <c r="BK186" s="242">
        <f>ROUND(I186*H186,2)</f>
        <v>0</v>
      </c>
      <c r="BL186" s="17" t="s">
        <v>184</v>
      </c>
      <c r="BM186" s="241" t="s">
        <v>248</v>
      </c>
    </row>
    <row r="187" s="13" customFormat="1">
      <c r="A187" s="13"/>
      <c r="B187" s="243"/>
      <c r="C187" s="244"/>
      <c r="D187" s="245" t="s">
        <v>129</v>
      </c>
      <c r="E187" s="246" t="s">
        <v>1</v>
      </c>
      <c r="F187" s="247" t="s">
        <v>249</v>
      </c>
      <c r="G187" s="244"/>
      <c r="H187" s="248">
        <v>25.600000000000001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129</v>
      </c>
      <c r="AU187" s="254" t="s">
        <v>83</v>
      </c>
      <c r="AV187" s="13" t="s">
        <v>83</v>
      </c>
      <c r="AW187" s="13" t="s">
        <v>32</v>
      </c>
      <c r="AX187" s="13" t="s">
        <v>81</v>
      </c>
      <c r="AY187" s="254" t="s">
        <v>120</v>
      </c>
    </row>
    <row r="188" s="2" customFormat="1" ht="24.15" customHeight="1">
      <c r="A188" s="38"/>
      <c r="B188" s="39"/>
      <c r="C188" s="229" t="s">
        <v>250</v>
      </c>
      <c r="D188" s="229" t="s">
        <v>123</v>
      </c>
      <c r="E188" s="230" t="s">
        <v>251</v>
      </c>
      <c r="F188" s="231" t="s">
        <v>252</v>
      </c>
      <c r="G188" s="232" t="s">
        <v>126</v>
      </c>
      <c r="H188" s="233">
        <v>25.600000000000001</v>
      </c>
      <c r="I188" s="234"/>
      <c r="J188" s="235">
        <f>ROUND(I188*H188,2)</f>
        <v>0</v>
      </c>
      <c r="K188" s="236"/>
      <c r="L188" s="44"/>
      <c r="M188" s="237" t="s">
        <v>1</v>
      </c>
      <c r="N188" s="238" t="s">
        <v>41</v>
      </c>
      <c r="O188" s="91"/>
      <c r="P188" s="239">
        <f>O188*H188</f>
        <v>0</v>
      </c>
      <c r="Q188" s="239">
        <v>0</v>
      </c>
      <c r="R188" s="239">
        <f>Q188*H188</f>
        <v>0</v>
      </c>
      <c r="S188" s="239">
        <v>0.00175</v>
      </c>
      <c r="T188" s="240">
        <f>S188*H188</f>
        <v>0.044800000000000006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1" t="s">
        <v>184</v>
      </c>
      <c r="AT188" s="241" t="s">
        <v>123</v>
      </c>
      <c r="AU188" s="241" t="s">
        <v>83</v>
      </c>
      <c r="AY188" s="17" t="s">
        <v>120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7" t="s">
        <v>81</v>
      </c>
      <c r="BK188" s="242">
        <f>ROUND(I188*H188,2)</f>
        <v>0</v>
      </c>
      <c r="BL188" s="17" t="s">
        <v>184</v>
      </c>
      <c r="BM188" s="241" t="s">
        <v>253</v>
      </c>
    </row>
    <row r="189" s="13" customFormat="1">
      <c r="A189" s="13"/>
      <c r="B189" s="243"/>
      <c r="C189" s="244"/>
      <c r="D189" s="245" t="s">
        <v>129</v>
      </c>
      <c r="E189" s="246" t="s">
        <v>1</v>
      </c>
      <c r="F189" s="247" t="s">
        <v>217</v>
      </c>
      <c r="G189" s="244"/>
      <c r="H189" s="248">
        <v>25.600000000000001</v>
      </c>
      <c r="I189" s="249"/>
      <c r="J189" s="244"/>
      <c r="K189" s="244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129</v>
      </c>
      <c r="AU189" s="254" t="s">
        <v>83</v>
      </c>
      <c r="AV189" s="13" t="s">
        <v>83</v>
      </c>
      <c r="AW189" s="13" t="s">
        <v>32</v>
      </c>
      <c r="AX189" s="13" t="s">
        <v>81</v>
      </c>
      <c r="AY189" s="254" t="s">
        <v>120</v>
      </c>
    </row>
    <row r="190" s="2" customFormat="1" ht="24.15" customHeight="1">
      <c r="A190" s="38"/>
      <c r="B190" s="39"/>
      <c r="C190" s="229" t="s">
        <v>254</v>
      </c>
      <c r="D190" s="229" t="s">
        <v>123</v>
      </c>
      <c r="E190" s="230" t="s">
        <v>255</v>
      </c>
      <c r="F190" s="231" t="s">
        <v>256</v>
      </c>
      <c r="G190" s="232" t="s">
        <v>257</v>
      </c>
      <c r="H190" s="277"/>
      <c r="I190" s="234"/>
      <c r="J190" s="235">
        <f>ROUND(I190*H190,2)</f>
        <v>0</v>
      </c>
      <c r="K190" s="236"/>
      <c r="L190" s="44"/>
      <c r="M190" s="237" t="s">
        <v>1</v>
      </c>
      <c r="N190" s="238" t="s">
        <v>41</v>
      </c>
      <c r="O190" s="91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1" t="s">
        <v>184</v>
      </c>
      <c r="AT190" s="241" t="s">
        <v>123</v>
      </c>
      <c r="AU190" s="241" t="s">
        <v>83</v>
      </c>
      <c r="AY190" s="17" t="s">
        <v>120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7" t="s">
        <v>81</v>
      </c>
      <c r="BK190" s="242">
        <f>ROUND(I190*H190,2)</f>
        <v>0</v>
      </c>
      <c r="BL190" s="17" t="s">
        <v>184</v>
      </c>
      <c r="BM190" s="241" t="s">
        <v>258</v>
      </c>
    </row>
    <row r="191" s="12" customFormat="1" ht="22.8" customHeight="1">
      <c r="A191" s="12"/>
      <c r="B191" s="213"/>
      <c r="C191" s="214"/>
      <c r="D191" s="215" t="s">
        <v>75</v>
      </c>
      <c r="E191" s="227" t="s">
        <v>259</v>
      </c>
      <c r="F191" s="227" t="s">
        <v>260</v>
      </c>
      <c r="G191" s="214"/>
      <c r="H191" s="214"/>
      <c r="I191" s="217"/>
      <c r="J191" s="228">
        <f>BK191</f>
        <v>0</v>
      </c>
      <c r="K191" s="214"/>
      <c r="L191" s="219"/>
      <c r="M191" s="220"/>
      <c r="N191" s="221"/>
      <c r="O191" s="221"/>
      <c r="P191" s="222">
        <f>SUM(P192:P200)</f>
        <v>0</v>
      </c>
      <c r="Q191" s="221"/>
      <c r="R191" s="222">
        <f>SUM(R192:R200)</f>
        <v>0</v>
      </c>
      <c r="S191" s="221"/>
      <c r="T191" s="223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4" t="s">
        <v>83</v>
      </c>
      <c r="AT191" s="225" t="s">
        <v>75</v>
      </c>
      <c r="AU191" s="225" t="s">
        <v>81</v>
      </c>
      <c r="AY191" s="224" t="s">
        <v>120</v>
      </c>
      <c r="BK191" s="226">
        <f>SUM(BK192:BK200)</f>
        <v>0</v>
      </c>
    </row>
    <row r="192" s="2" customFormat="1" ht="49.05" customHeight="1">
      <c r="A192" s="38"/>
      <c r="B192" s="39"/>
      <c r="C192" s="229" t="s">
        <v>261</v>
      </c>
      <c r="D192" s="229" t="s">
        <v>123</v>
      </c>
      <c r="E192" s="230" t="s">
        <v>262</v>
      </c>
      <c r="F192" s="231" t="s">
        <v>263</v>
      </c>
      <c r="G192" s="232" t="s">
        <v>264</v>
      </c>
      <c r="H192" s="233">
        <v>2</v>
      </c>
      <c r="I192" s="234"/>
      <c r="J192" s="235">
        <f>ROUND(I192*H192,2)</f>
        <v>0</v>
      </c>
      <c r="K192" s="236"/>
      <c r="L192" s="44"/>
      <c r="M192" s="237" t="s">
        <v>1</v>
      </c>
      <c r="N192" s="238" t="s">
        <v>41</v>
      </c>
      <c r="O192" s="91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1" t="s">
        <v>184</v>
      </c>
      <c r="AT192" s="241" t="s">
        <v>123</v>
      </c>
      <c r="AU192" s="241" t="s">
        <v>83</v>
      </c>
      <c r="AY192" s="17" t="s">
        <v>120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7" t="s">
        <v>81</v>
      </c>
      <c r="BK192" s="242">
        <f>ROUND(I192*H192,2)</f>
        <v>0</v>
      </c>
      <c r="BL192" s="17" t="s">
        <v>184</v>
      </c>
      <c r="BM192" s="241" t="s">
        <v>265</v>
      </c>
    </row>
    <row r="193" s="13" customFormat="1">
      <c r="A193" s="13"/>
      <c r="B193" s="243"/>
      <c r="C193" s="244"/>
      <c r="D193" s="245" t="s">
        <v>129</v>
      </c>
      <c r="E193" s="246" t="s">
        <v>1</v>
      </c>
      <c r="F193" s="247" t="s">
        <v>266</v>
      </c>
      <c r="G193" s="244"/>
      <c r="H193" s="248">
        <v>2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129</v>
      </c>
      <c r="AU193" s="254" t="s">
        <v>83</v>
      </c>
      <c r="AV193" s="13" t="s">
        <v>83</v>
      </c>
      <c r="AW193" s="13" t="s">
        <v>32</v>
      </c>
      <c r="AX193" s="13" t="s">
        <v>81</v>
      </c>
      <c r="AY193" s="254" t="s">
        <v>120</v>
      </c>
    </row>
    <row r="194" s="2" customFormat="1" ht="37.8" customHeight="1">
      <c r="A194" s="38"/>
      <c r="B194" s="39"/>
      <c r="C194" s="229" t="s">
        <v>267</v>
      </c>
      <c r="D194" s="229" t="s">
        <v>123</v>
      </c>
      <c r="E194" s="230" t="s">
        <v>268</v>
      </c>
      <c r="F194" s="231" t="s">
        <v>269</v>
      </c>
      <c r="G194" s="232" t="s">
        <v>264</v>
      </c>
      <c r="H194" s="233">
        <v>1</v>
      </c>
      <c r="I194" s="234"/>
      <c r="J194" s="235">
        <f>ROUND(I194*H194,2)</f>
        <v>0</v>
      </c>
      <c r="K194" s="236"/>
      <c r="L194" s="44"/>
      <c r="M194" s="237" t="s">
        <v>1</v>
      </c>
      <c r="N194" s="238" t="s">
        <v>41</v>
      </c>
      <c r="O194" s="91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1" t="s">
        <v>184</v>
      </c>
      <c r="AT194" s="241" t="s">
        <v>123</v>
      </c>
      <c r="AU194" s="241" t="s">
        <v>83</v>
      </c>
      <c r="AY194" s="17" t="s">
        <v>120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7" t="s">
        <v>81</v>
      </c>
      <c r="BK194" s="242">
        <f>ROUND(I194*H194,2)</f>
        <v>0</v>
      </c>
      <c r="BL194" s="17" t="s">
        <v>184</v>
      </c>
      <c r="BM194" s="241" t="s">
        <v>270</v>
      </c>
    </row>
    <row r="195" s="13" customFormat="1">
      <c r="A195" s="13"/>
      <c r="B195" s="243"/>
      <c r="C195" s="244"/>
      <c r="D195" s="245" t="s">
        <v>129</v>
      </c>
      <c r="E195" s="246" t="s">
        <v>1</v>
      </c>
      <c r="F195" s="247" t="s">
        <v>271</v>
      </c>
      <c r="G195" s="244"/>
      <c r="H195" s="248">
        <v>1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129</v>
      </c>
      <c r="AU195" s="254" t="s">
        <v>83</v>
      </c>
      <c r="AV195" s="13" t="s">
        <v>83</v>
      </c>
      <c r="AW195" s="13" t="s">
        <v>32</v>
      </c>
      <c r="AX195" s="13" t="s">
        <v>81</v>
      </c>
      <c r="AY195" s="254" t="s">
        <v>120</v>
      </c>
    </row>
    <row r="196" s="2" customFormat="1" ht="49.05" customHeight="1">
      <c r="A196" s="38"/>
      <c r="B196" s="39"/>
      <c r="C196" s="229" t="s">
        <v>272</v>
      </c>
      <c r="D196" s="229" t="s">
        <v>123</v>
      </c>
      <c r="E196" s="230" t="s">
        <v>273</v>
      </c>
      <c r="F196" s="231" t="s">
        <v>274</v>
      </c>
      <c r="G196" s="232" t="s">
        <v>264</v>
      </c>
      <c r="H196" s="233">
        <v>1</v>
      </c>
      <c r="I196" s="234"/>
      <c r="J196" s="235">
        <f>ROUND(I196*H196,2)</f>
        <v>0</v>
      </c>
      <c r="K196" s="236"/>
      <c r="L196" s="44"/>
      <c r="M196" s="237" t="s">
        <v>1</v>
      </c>
      <c r="N196" s="238" t="s">
        <v>41</v>
      </c>
      <c r="O196" s="91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1" t="s">
        <v>184</v>
      </c>
      <c r="AT196" s="241" t="s">
        <v>123</v>
      </c>
      <c r="AU196" s="241" t="s">
        <v>83</v>
      </c>
      <c r="AY196" s="17" t="s">
        <v>120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7" t="s">
        <v>81</v>
      </c>
      <c r="BK196" s="242">
        <f>ROUND(I196*H196,2)</f>
        <v>0</v>
      </c>
      <c r="BL196" s="17" t="s">
        <v>184</v>
      </c>
      <c r="BM196" s="241" t="s">
        <v>275</v>
      </c>
    </row>
    <row r="197" s="13" customFormat="1">
      <c r="A197" s="13"/>
      <c r="B197" s="243"/>
      <c r="C197" s="244"/>
      <c r="D197" s="245" t="s">
        <v>129</v>
      </c>
      <c r="E197" s="246" t="s">
        <v>1</v>
      </c>
      <c r="F197" s="247" t="s">
        <v>276</v>
      </c>
      <c r="G197" s="244"/>
      <c r="H197" s="248">
        <v>1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129</v>
      </c>
      <c r="AU197" s="254" t="s">
        <v>83</v>
      </c>
      <c r="AV197" s="13" t="s">
        <v>83</v>
      </c>
      <c r="AW197" s="13" t="s">
        <v>32</v>
      </c>
      <c r="AX197" s="13" t="s">
        <v>81</v>
      </c>
      <c r="AY197" s="254" t="s">
        <v>120</v>
      </c>
    </row>
    <row r="198" s="2" customFormat="1" ht="37.8" customHeight="1">
      <c r="A198" s="38"/>
      <c r="B198" s="39"/>
      <c r="C198" s="229" t="s">
        <v>277</v>
      </c>
      <c r="D198" s="229" t="s">
        <v>123</v>
      </c>
      <c r="E198" s="230" t="s">
        <v>278</v>
      </c>
      <c r="F198" s="231" t="s">
        <v>279</v>
      </c>
      <c r="G198" s="232" t="s">
        <v>280</v>
      </c>
      <c r="H198" s="233">
        <v>1</v>
      </c>
      <c r="I198" s="234"/>
      <c r="J198" s="235">
        <f>ROUND(I198*H198,2)</f>
        <v>0</v>
      </c>
      <c r="K198" s="236"/>
      <c r="L198" s="44"/>
      <c r="M198" s="237" t="s">
        <v>1</v>
      </c>
      <c r="N198" s="238" t="s">
        <v>41</v>
      </c>
      <c r="O198" s="91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1" t="s">
        <v>184</v>
      </c>
      <c r="AT198" s="241" t="s">
        <v>123</v>
      </c>
      <c r="AU198" s="241" t="s">
        <v>83</v>
      </c>
      <c r="AY198" s="17" t="s">
        <v>120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7" t="s">
        <v>81</v>
      </c>
      <c r="BK198" s="242">
        <f>ROUND(I198*H198,2)</f>
        <v>0</v>
      </c>
      <c r="BL198" s="17" t="s">
        <v>184</v>
      </c>
      <c r="BM198" s="241" t="s">
        <v>281</v>
      </c>
    </row>
    <row r="199" s="13" customFormat="1">
      <c r="A199" s="13"/>
      <c r="B199" s="243"/>
      <c r="C199" s="244"/>
      <c r="D199" s="245" t="s">
        <v>129</v>
      </c>
      <c r="E199" s="246" t="s">
        <v>1</v>
      </c>
      <c r="F199" s="247" t="s">
        <v>282</v>
      </c>
      <c r="G199" s="244"/>
      <c r="H199" s="248">
        <v>1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129</v>
      </c>
      <c r="AU199" s="254" t="s">
        <v>83</v>
      </c>
      <c r="AV199" s="13" t="s">
        <v>83</v>
      </c>
      <c r="AW199" s="13" t="s">
        <v>32</v>
      </c>
      <c r="AX199" s="13" t="s">
        <v>81</v>
      </c>
      <c r="AY199" s="254" t="s">
        <v>120</v>
      </c>
    </row>
    <row r="200" s="2" customFormat="1" ht="24.15" customHeight="1">
      <c r="A200" s="38"/>
      <c r="B200" s="39"/>
      <c r="C200" s="229" t="s">
        <v>283</v>
      </c>
      <c r="D200" s="229" t="s">
        <v>123</v>
      </c>
      <c r="E200" s="230" t="s">
        <v>284</v>
      </c>
      <c r="F200" s="231" t="s">
        <v>285</v>
      </c>
      <c r="G200" s="232" t="s">
        <v>257</v>
      </c>
      <c r="H200" s="277"/>
      <c r="I200" s="234"/>
      <c r="J200" s="235">
        <f>ROUND(I200*H200,2)</f>
        <v>0</v>
      </c>
      <c r="K200" s="236"/>
      <c r="L200" s="44"/>
      <c r="M200" s="237" t="s">
        <v>1</v>
      </c>
      <c r="N200" s="238" t="s">
        <v>41</v>
      </c>
      <c r="O200" s="91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1" t="s">
        <v>184</v>
      </c>
      <c r="AT200" s="241" t="s">
        <v>123</v>
      </c>
      <c r="AU200" s="241" t="s">
        <v>83</v>
      </c>
      <c r="AY200" s="17" t="s">
        <v>120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7" t="s">
        <v>81</v>
      </c>
      <c r="BK200" s="242">
        <f>ROUND(I200*H200,2)</f>
        <v>0</v>
      </c>
      <c r="BL200" s="17" t="s">
        <v>184</v>
      </c>
      <c r="BM200" s="241" t="s">
        <v>286</v>
      </c>
    </row>
    <row r="201" s="12" customFormat="1" ht="22.8" customHeight="1">
      <c r="A201" s="12"/>
      <c r="B201" s="213"/>
      <c r="C201" s="214"/>
      <c r="D201" s="215" t="s">
        <v>75</v>
      </c>
      <c r="E201" s="227" t="s">
        <v>287</v>
      </c>
      <c r="F201" s="227" t="s">
        <v>288</v>
      </c>
      <c r="G201" s="214"/>
      <c r="H201" s="214"/>
      <c r="I201" s="217"/>
      <c r="J201" s="228">
        <f>BK201</f>
        <v>0</v>
      </c>
      <c r="K201" s="214"/>
      <c r="L201" s="219"/>
      <c r="M201" s="220"/>
      <c r="N201" s="221"/>
      <c r="O201" s="221"/>
      <c r="P201" s="222">
        <f>SUM(P202:P205)</f>
        <v>0</v>
      </c>
      <c r="Q201" s="221"/>
      <c r="R201" s="222">
        <f>SUM(R202:R205)</f>
        <v>0.00042000000000000002</v>
      </c>
      <c r="S201" s="221"/>
      <c r="T201" s="223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4" t="s">
        <v>83</v>
      </c>
      <c r="AT201" s="225" t="s">
        <v>75</v>
      </c>
      <c r="AU201" s="225" t="s">
        <v>81</v>
      </c>
      <c r="AY201" s="224" t="s">
        <v>120</v>
      </c>
      <c r="BK201" s="226">
        <f>SUM(BK202:BK205)</f>
        <v>0</v>
      </c>
    </row>
    <row r="202" s="2" customFormat="1" ht="24.15" customHeight="1">
      <c r="A202" s="38"/>
      <c r="B202" s="39"/>
      <c r="C202" s="229" t="s">
        <v>289</v>
      </c>
      <c r="D202" s="229" t="s">
        <v>123</v>
      </c>
      <c r="E202" s="230" t="s">
        <v>290</v>
      </c>
      <c r="F202" s="231" t="s">
        <v>291</v>
      </c>
      <c r="G202" s="232" t="s">
        <v>264</v>
      </c>
      <c r="H202" s="233">
        <v>1</v>
      </c>
      <c r="I202" s="234"/>
      <c r="J202" s="235">
        <f>ROUND(I202*H202,2)</f>
        <v>0</v>
      </c>
      <c r="K202" s="236"/>
      <c r="L202" s="44"/>
      <c r="M202" s="237" t="s">
        <v>1</v>
      </c>
      <c r="N202" s="238" t="s">
        <v>41</v>
      </c>
      <c r="O202" s="91"/>
      <c r="P202" s="239">
        <f>O202*H202</f>
        <v>0</v>
      </c>
      <c r="Q202" s="239">
        <v>0.00042000000000000002</v>
      </c>
      <c r="R202" s="239">
        <f>Q202*H202</f>
        <v>0.00042000000000000002</v>
      </c>
      <c r="S202" s="239">
        <v>0</v>
      </c>
      <c r="T202" s="24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1" t="s">
        <v>184</v>
      </c>
      <c r="AT202" s="241" t="s">
        <v>123</v>
      </c>
      <c r="AU202" s="241" t="s">
        <v>83</v>
      </c>
      <c r="AY202" s="17" t="s">
        <v>120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7" t="s">
        <v>81</v>
      </c>
      <c r="BK202" s="242">
        <f>ROUND(I202*H202,2)</f>
        <v>0</v>
      </c>
      <c r="BL202" s="17" t="s">
        <v>184</v>
      </c>
      <c r="BM202" s="241" t="s">
        <v>292</v>
      </c>
    </row>
    <row r="203" s="15" customFormat="1">
      <c r="A203" s="15"/>
      <c r="B203" s="278"/>
      <c r="C203" s="279"/>
      <c r="D203" s="245" t="s">
        <v>129</v>
      </c>
      <c r="E203" s="280" t="s">
        <v>1</v>
      </c>
      <c r="F203" s="281" t="s">
        <v>293</v>
      </c>
      <c r="G203" s="279"/>
      <c r="H203" s="280" t="s">
        <v>1</v>
      </c>
      <c r="I203" s="282"/>
      <c r="J203" s="279"/>
      <c r="K203" s="279"/>
      <c r="L203" s="283"/>
      <c r="M203" s="284"/>
      <c r="N203" s="285"/>
      <c r="O203" s="285"/>
      <c r="P203" s="285"/>
      <c r="Q203" s="285"/>
      <c r="R203" s="285"/>
      <c r="S203" s="285"/>
      <c r="T203" s="28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7" t="s">
        <v>129</v>
      </c>
      <c r="AU203" s="287" t="s">
        <v>83</v>
      </c>
      <c r="AV203" s="15" t="s">
        <v>81</v>
      </c>
      <c r="AW203" s="15" t="s">
        <v>32</v>
      </c>
      <c r="AX203" s="15" t="s">
        <v>76</v>
      </c>
      <c r="AY203" s="287" t="s">
        <v>120</v>
      </c>
    </row>
    <row r="204" s="13" customFormat="1">
      <c r="A204" s="13"/>
      <c r="B204" s="243"/>
      <c r="C204" s="244"/>
      <c r="D204" s="245" t="s">
        <v>129</v>
      </c>
      <c r="E204" s="246" t="s">
        <v>1</v>
      </c>
      <c r="F204" s="247" t="s">
        <v>294</v>
      </c>
      <c r="G204" s="244"/>
      <c r="H204" s="248">
        <v>1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129</v>
      </c>
      <c r="AU204" s="254" t="s">
        <v>83</v>
      </c>
      <c r="AV204" s="13" t="s">
        <v>83</v>
      </c>
      <c r="AW204" s="13" t="s">
        <v>32</v>
      </c>
      <c r="AX204" s="13" t="s">
        <v>81</v>
      </c>
      <c r="AY204" s="254" t="s">
        <v>120</v>
      </c>
    </row>
    <row r="205" s="2" customFormat="1" ht="24.15" customHeight="1">
      <c r="A205" s="38"/>
      <c r="B205" s="39"/>
      <c r="C205" s="229" t="s">
        <v>222</v>
      </c>
      <c r="D205" s="229" t="s">
        <v>123</v>
      </c>
      <c r="E205" s="230" t="s">
        <v>295</v>
      </c>
      <c r="F205" s="231" t="s">
        <v>296</v>
      </c>
      <c r="G205" s="232" t="s">
        <v>257</v>
      </c>
      <c r="H205" s="277"/>
      <c r="I205" s="234"/>
      <c r="J205" s="235">
        <f>ROUND(I205*H205,2)</f>
        <v>0</v>
      </c>
      <c r="K205" s="236"/>
      <c r="L205" s="44"/>
      <c r="M205" s="237" t="s">
        <v>1</v>
      </c>
      <c r="N205" s="238" t="s">
        <v>41</v>
      </c>
      <c r="O205" s="91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1" t="s">
        <v>184</v>
      </c>
      <c r="AT205" s="241" t="s">
        <v>123</v>
      </c>
      <c r="AU205" s="241" t="s">
        <v>83</v>
      </c>
      <c r="AY205" s="17" t="s">
        <v>120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7" t="s">
        <v>81</v>
      </c>
      <c r="BK205" s="242">
        <f>ROUND(I205*H205,2)</f>
        <v>0</v>
      </c>
      <c r="BL205" s="17" t="s">
        <v>184</v>
      </c>
      <c r="BM205" s="241" t="s">
        <v>297</v>
      </c>
    </row>
    <row r="206" s="12" customFormat="1" ht="22.8" customHeight="1">
      <c r="A206" s="12"/>
      <c r="B206" s="213"/>
      <c r="C206" s="214"/>
      <c r="D206" s="215" t="s">
        <v>75</v>
      </c>
      <c r="E206" s="227" t="s">
        <v>298</v>
      </c>
      <c r="F206" s="227" t="s">
        <v>299</v>
      </c>
      <c r="G206" s="214"/>
      <c r="H206" s="214"/>
      <c r="I206" s="217"/>
      <c r="J206" s="228">
        <f>BK206</f>
        <v>0</v>
      </c>
      <c r="K206" s="214"/>
      <c r="L206" s="219"/>
      <c r="M206" s="220"/>
      <c r="N206" s="221"/>
      <c r="O206" s="221"/>
      <c r="P206" s="222">
        <f>SUM(P207:P220)</f>
        <v>0</v>
      </c>
      <c r="Q206" s="221"/>
      <c r="R206" s="222">
        <f>SUM(R207:R220)</f>
        <v>0.0513915</v>
      </c>
      <c r="S206" s="221"/>
      <c r="T206" s="223">
        <f>SUM(T207:T220)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83</v>
      </c>
      <c r="AT206" s="225" t="s">
        <v>75</v>
      </c>
      <c r="AU206" s="225" t="s">
        <v>81</v>
      </c>
      <c r="AY206" s="224" t="s">
        <v>120</v>
      </c>
      <c r="BK206" s="226">
        <f>SUM(BK207:BK220)</f>
        <v>0</v>
      </c>
    </row>
    <row r="207" s="2" customFormat="1" ht="14.4" customHeight="1">
      <c r="A207" s="38"/>
      <c r="B207" s="39"/>
      <c r="C207" s="229" t="s">
        <v>300</v>
      </c>
      <c r="D207" s="229" t="s">
        <v>123</v>
      </c>
      <c r="E207" s="230" t="s">
        <v>301</v>
      </c>
      <c r="F207" s="231" t="s">
        <v>302</v>
      </c>
      <c r="G207" s="232" t="s">
        <v>126</v>
      </c>
      <c r="H207" s="233">
        <v>25.600000000000001</v>
      </c>
      <c r="I207" s="234"/>
      <c r="J207" s="235">
        <f>ROUND(I207*H207,2)</f>
        <v>0</v>
      </c>
      <c r="K207" s="236"/>
      <c r="L207" s="44"/>
      <c r="M207" s="237" t="s">
        <v>1</v>
      </c>
      <c r="N207" s="238" t="s">
        <v>41</v>
      </c>
      <c r="O207" s="91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1" t="s">
        <v>184</v>
      </c>
      <c r="AT207" s="241" t="s">
        <v>123</v>
      </c>
      <c r="AU207" s="241" t="s">
        <v>83</v>
      </c>
      <c r="AY207" s="17" t="s">
        <v>120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7" t="s">
        <v>81</v>
      </c>
      <c r="BK207" s="242">
        <f>ROUND(I207*H207,2)</f>
        <v>0</v>
      </c>
      <c r="BL207" s="17" t="s">
        <v>184</v>
      </c>
      <c r="BM207" s="241" t="s">
        <v>303</v>
      </c>
    </row>
    <row r="208" s="13" customFormat="1">
      <c r="A208" s="13"/>
      <c r="B208" s="243"/>
      <c r="C208" s="244"/>
      <c r="D208" s="245" t="s">
        <v>129</v>
      </c>
      <c r="E208" s="246" t="s">
        <v>1</v>
      </c>
      <c r="F208" s="247" t="s">
        <v>304</v>
      </c>
      <c r="G208" s="244"/>
      <c r="H208" s="248">
        <v>25.600000000000001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129</v>
      </c>
      <c r="AU208" s="254" t="s">
        <v>83</v>
      </c>
      <c r="AV208" s="13" t="s">
        <v>83</v>
      </c>
      <c r="AW208" s="13" t="s">
        <v>32</v>
      </c>
      <c r="AX208" s="13" t="s">
        <v>81</v>
      </c>
      <c r="AY208" s="254" t="s">
        <v>120</v>
      </c>
    </row>
    <row r="209" s="2" customFormat="1" ht="24.15" customHeight="1">
      <c r="A209" s="38"/>
      <c r="B209" s="39"/>
      <c r="C209" s="229" t="s">
        <v>305</v>
      </c>
      <c r="D209" s="229" t="s">
        <v>123</v>
      </c>
      <c r="E209" s="230" t="s">
        <v>306</v>
      </c>
      <c r="F209" s="231" t="s">
        <v>307</v>
      </c>
      <c r="G209" s="232" t="s">
        <v>126</v>
      </c>
      <c r="H209" s="233">
        <v>25.600000000000001</v>
      </c>
      <c r="I209" s="234"/>
      <c r="J209" s="235">
        <f>ROUND(I209*H209,2)</f>
        <v>0</v>
      </c>
      <c r="K209" s="236"/>
      <c r="L209" s="44"/>
      <c r="M209" s="237" t="s">
        <v>1</v>
      </c>
      <c r="N209" s="238" t="s">
        <v>41</v>
      </c>
      <c r="O209" s="91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1" t="s">
        <v>184</v>
      </c>
      <c r="AT209" s="241" t="s">
        <v>123</v>
      </c>
      <c r="AU209" s="241" t="s">
        <v>83</v>
      </c>
      <c r="AY209" s="17" t="s">
        <v>120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7" t="s">
        <v>81</v>
      </c>
      <c r="BK209" s="242">
        <f>ROUND(I209*H209,2)</f>
        <v>0</v>
      </c>
      <c r="BL209" s="17" t="s">
        <v>184</v>
      </c>
      <c r="BM209" s="241" t="s">
        <v>308</v>
      </c>
    </row>
    <row r="210" s="13" customFormat="1">
      <c r="A210" s="13"/>
      <c r="B210" s="243"/>
      <c r="C210" s="244"/>
      <c r="D210" s="245" t="s">
        <v>129</v>
      </c>
      <c r="E210" s="246" t="s">
        <v>1</v>
      </c>
      <c r="F210" s="247" t="s">
        <v>217</v>
      </c>
      <c r="G210" s="244"/>
      <c r="H210" s="248">
        <v>25.600000000000001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129</v>
      </c>
      <c r="AU210" s="254" t="s">
        <v>83</v>
      </c>
      <c r="AV210" s="13" t="s">
        <v>83</v>
      </c>
      <c r="AW210" s="13" t="s">
        <v>32</v>
      </c>
      <c r="AX210" s="13" t="s">
        <v>81</v>
      </c>
      <c r="AY210" s="254" t="s">
        <v>120</v>
      </c>
    </row>
    <row r="211" s="2" customFormat="1" ht="14.4" customHeight="1">
      <c r="A211" s="38"/>
      <c r="B211" s="39"/>
      <c r="C211" s="266" t="s">
        <v>309</v>
      </c>
      <c r="D211" s="266" t="s">
        <v>219</v>
      </c>
      <c r="E211" s="267" t="s">
        <v>310</v>
      </c>
      <c r="F211" s="268" t="s">
        <v>311</v>
      </c>
      <c r="G211" s="269" t="s">
        <v>126</v>
      </c>
      <c r="H211" s="270">
        <v>25.600000000000001</v>
      </c>
      <c r="I211" s="271"/>
      <c r="J211" s="272">
        <f>ROUND(I211*H211,2)</f>
        <v>0</v>
      </c>
      <c r="K211" s="273"/>
      <c r="L211" s="274"/>
      <c r="M211" s="275" t="s">
        <v>1</v>
      </c>
      <c r="N211" s="276" t="s">
        <v>41</v>
      </c>
      <c r="O211" s="91"/>
      <c r="P211" s="239">
        <f>O211*H211</f>
        <v>0</v>
      </c>
      <c r="Q211" s="239">
        <v>0.0016999999999999999</v>
      </c>
      <c r="R211" s="239">
        <f>Q211*H211</f>
        <v>0.043520000000000003</v>
      </c>
      <c r="S211" s="239">
        <v>0</v>
      </c>
      <c r="T211" s="24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1" t="s">
        <v>222</v>
      </c>
      <c r="AT211" s="241" t="s">
        <v>219</v>
      </c>
      <c r="AU211" s="241" t="s">
        <v>83</v>
      </c>
      <c r="AY211" s="17" t="s">
        <v>120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7" t="s">
        <v>81</v>
      </c>
      <c r="BK211" s="242">
        <f>ROUND(I211*H211,2)</f>
        <v>0</v>
      </c>
      <c r="BL211" s="17" t="s">
        <v>184</v>
      </c>
      <c r="BM211" s="241" t="s">
        <v>312</v>
      </c>
    </row>
    <row r="212" s="13" customFormat="1">
      <c r="A212" s="13"/>
      <c r="B212" s="243"/>
      <c r="C212" s="244"/>
      <c r="D212" s="245" t="s">
        <v>129</v>
      </c>
      <c r="E212" s="246" t="s">
        <v>1</v>
      </c>
      <c r="F212" s="247" t="s">
        <v>313</v>
      </c>
      <c r="G212" s="244"/>
      <c r="H212" s="248">
        <v>25.600000000000001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129</v>
      </c>
      <c r="AU212" s="254" t="s">
        <v>83</v>
      </c>
      <c r="AV212" s="13" t="s">
        <v>83</v>
      </c>
      <c r="AW212" s="13" t="s">
        <v>32</v>
      </c>
      <c r="AX212" s="13" t="s">
        <v>81</v>
      </c>
      <c r="AY212" s="254" t="s">
        <v>120</v>
      </c>
    </row>
    <row r="213" s="2" customFormat="1" ht="14.4" customHeight="1">
      <c r="A213" s="38"/>
      <c r="B213" s="39"/>
      <c r="C213" s="229" t="s">
        <v>314</v>
      </c>
      <c r="D213" s="229" t="s">
        <v>123</v>
      </c>
      <c r="E213" s="230" t="s">
        <v>315</v>
      </c>
      <c r="F213" s="231" t="s">
        <v>316</v>
      </c>
      <c r="G213" s="232" t="s">
        <v>207</v>
      </c>
      <c r="H213" s="233">
        <v>24.219999999999999</v>
      </c>
      <c r="I213" s="234"/>
      <c r="J213" s="235">
        <f>ROUND(I213*H213,2)</f>
        <v>0</v>
      </c>
      <c r="K213" s="236"/>
      <c r="L213" s="44"/>
      <c r="M213" s="237" t="s">
        <v>1</v>
      </c>
      <c r="N213" s="238" t="s">
        <v>41</v>
      </c>
      <c r="O213" s="91"/>
      <c r="P213" s="239">
        <f>O213*H213</f>
        <v>0</v>
      </c>
      <c r="Q213" s="239">
        <v>1.0000000000000001E-05</v>
      </c>
      <c r="R213" s="239">
        <f>Q213*H213</f>
        <v>0.00024220000000000001</v>
      </c>
      <c r="S213" s="239">
        <v>0</v>
      </c>
      <c r="T213" s="24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1" t="s">
        <v>184</v>
      </c>
      <c r="AT213" s="241" t="s">
        <v>123</v>
      </c>
      <c r="AU213" s="241" t="s">
        <v>83</v>
      </c>
      <c r="AY213" s="17" t="s">
        <v>120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7" t="s">
        <v>81</v>
      </c>
      <c r="BK213" s="242">
        <f>ROUND(I213*H213,2)</f>
        <v>0</v>
      </c>
      <c r="BL213" s="17" t="s">
        <v>184</v>
      </c>
      <c r="BM213" s="241" t="s">
        <v>317</v>
      </c>
    </row>
    <row r="214" s="13" customFormat="1">
      <c r="A214" s="13"/>
      <c r="B214" s="243"/>
      <c r="C214" s="244"/>
      <c r="D214" s="245" t="s">
        <v>129</v>
      </c>
      <c r="E214" s="246" t="s">
        <v>1</v>
      </c>
      <c r="F214" s="247" t="s">
        <v>318</v>
      </c>
      <c r="G214" s="244"/>
      <c r="H214" s="248">
        <v>14.619999999999999</v>
      </c>
      <c r="I214" s="249"/>
      <c r="J214" s="244"/>
      <c r="K214" s="244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129</v>
      </c>
      <c r="AU214" s="254" t="s">
        <v>83</v>
      </c>
      <c r="AV214" s="13" t="s">
        <v>83</v>
      </c>
      <c r="AW214" s="13" t="s">
        <v>32</v>
      </c>
      <c r="AX214" s="13" t="s">
        <v>76</v>
      </c>
      <c r="AY214" s="254" t="s">
        <v>120</v>
      </c>
    </row>
    <row r="215" s="13" customFormat="1">
      <c r="A215" s="13"/>
      <c r="B215" s="243"/>
      <c r="C215" s="244"/>
      <c r="D215" s="245" t="s">
        <v>129</v>
      </c>
      <c r="E215" s="246" t="s">
        <v>1</v>
      </c>
      <c r="F215" s="247" t="s">
        <v>319</v>
      </c>
      <c r="G215" s="244"/>
      <c r="H215" s="248">
        <v>9.5999999999999996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129</v>
      </c>
      <c r="AU215" s="254" t="s">
        <v>83</v>
      </c>
      <c r="AV215" s="13" t="s">
        <v>83</v>
      </c>
      <c r="AW215" s="13" t="s">
        <v>32</v>
      </c>
      <c r="AX215" s="13" t="s">
        <v>76</v>
      </c>
      <c r="AY215" s="254" t="s">
        <v>120</v>
      </c>
    </row>
    <row r="216" s="14" customFormat="1">
      <c r="A216" s="14"/>
      <c r="B216" s="255"/>
      <c r="C216" s="256"/>
      <c r="D216" s="245" t="s">
        <v>129</v>
      </c>
      <c r="E216" s="257" t="s">
        <v>1</v>
      </c>
      <c r="F216" s="258" t="s">
        <v>132</v>
      </c>
      <c r="G216" s="256"/>
      <c r="H216" s="259">
        <v>24.219999999999999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129</v>
      </c>
      <c r="AU216" s="265" t="s">
        <v>83</v>
      </c>
      <c r="AV216" s="14" t="s">
        <v>127</v>
      </c>
      <c r="AW216" s="14" t="s">
        <v>32</v>
      </c>
      <c r="AX216" s="14" t="s">
        <v>81</v>
      </c>
      <c r="AY216" s="265" t="s">
        <v>120</v>
      </c>
    </row>
    <row r="217" s="2" customFormat="1" ht="14.4" customHeight="1">
      <c r="A217" s="38"/>
      <c r="B217" s="39"/>
      <c r="C217" s="266" t="s">
        <v>320</v>
      </c>
      <c r="D217" s="266" t="s">
        <v>219</v>
      </c>
      <c r="E217" s="267" t="s">
        <v>321</v>
      </c>
      <c r="F217" s="268" t="s">
        <v>322</v>
      </c>
      <c r="G217" s="269" t="s">
        <v>207</v>
      </c>
      <c r="H217" s="270">
        <v>25.431000000000001</v>
      </c>
      <c r="I217" s="271"/>
      <c r="J217" s="272">
        <f>ROUND(I217*H217,2)</f>
        <v>0</v>
      </c>
      <c r="K217" s="273"/>
      <c r="L217" s="274"/>
      <c r="M217" s="275" t="s">
        <v>1</v>
      </c>
      <c r="N217" s="276" t="s">
        <v>41</v>
      </c>
      <c r="O217" s="91"/>
      <c r="P217" s="239">
        <f>O217*H217</f>
        <v>0</v>
      </c>
      <c r="Q217" s="239">
        <v>0.00029999999999999997</v>
      </c>
      <c r="R217" s="239">
        <f>Q217*H217</f>
        <v>0.0076292999999999994</v>
      </c>
      <c r="S217" s="239">
        <v>0</v>
      </c>
      <c r="T217" s="24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1" t="s">
        <v>222</v>
      </c>
      <c r="AT217" s="241" t="s">
        <v>219</v>
      </c>
      <c r="AU217" s="241" t="s">
        <v>83</v>
      </c>
      <c r="AY217" s="17" t="s">
        <v>120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7" t="s">
        <v>81</v>
      </c>
      <c r="BK217" s="242">
        <f>ROUND(I217*H217,2)</f>
        <v>0</v>
      </c>
      <c r="BL217" s="17" t="s">
        <v>184</v>
      </c>
      <c r="BM217" s="241" t="s">
        <v>323</v>
      </c>
    </row>
    <row r="218" s="13" customFormat="1">
      <c r="A218" s="13"/>
      <c r="B218" s="243"/>
      <c r="C218" s="244"/>
      <c r="D218" s="245" t="s">
        <v>129</v>
      </c>
      <c r="E218" s="246" t="s">
        <v>1</v>
      </c>
      <c r="F218" s="247" t="s">
        <v>324</v>
      </c>
      <c r="G218" s="244"/>
      <c r="H218" s="248">
        <v>24.219999999999999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129</v>
      </c>
      <c r="AU218" s="254" t="s">
        <v>83</v>
      </c>
      <c r="AV218" s="13" t="s">
        <v>83</v>
      </c>
      <c r="AW218" s="13" t="s">
        <v>32</v>
      </c>
      <c r="AX218" s="13" t="s">
        <v>81</v>
      </c>
      <c r="AY218" s="254" t="s">
        <v>120</v>
      </c>
    </row>
    <row r="219" s="13" customFormat="1">
      <c r="A219" s="13"/>
      <c r="B219" s="243"/>
      <c r="C219" s="244"/>
      <c r="D219" s="245" t="s">
        <v>129</v>
      </c>
      <c r="E219" s="244"/>
      <c r="F219" s="247" t="s">
        <v>325</v>
      </c>
      <c r="G219" s="244"/>
      <c r="H219" s="248">
        <v>25.431000000000001</v>
      </c>
      <c r="I219" s="249"/>
      <c r="J219" s="244"/>
      <c r="K219" s="244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129</v>
      </c>
      <c r="AU219" s="254" t="s">
        <v>83</v>
      </c>
      <c r="AV219" s="13" t="s">
        <v>83</v>
      </c>
      <c r="AW219" s="13" t="s">
        <v>4</v>
      </c>
      <c r="AX219" s="13" t="s">
        <v>81</v>
      </c>
      <c r="AY219" s="254" t="s">
        <v>120</v>
      </c>
    </row>
    <row r="220" s="2" customFormat="1" ht="24.15" customHeight="1">
      <c r="A220" s="38"/>
      <c r="B220" s="39"/>
      <c r="C220" s="229" t="s">
        <v>326</v>
      </c>
      <c r="D220" s="229" t="s">
        <v>123</v>
      </c>
      <c r="E220" s="230" t="s">
        <v>327</v>
      </c>
      <c r="F220" s="231" t="s">
        <v>328</v>
      </c>
      <c r="G220" s="232" t="s">
        <v>257</v>
      </c>
      <c r="H220" s="277"/>
      <c r="I220" s="234"/>
      <c r="J220" s="235">
        <f>ROUND(I220*H220,2)</f>
        <v>0</v>
      </c>
      <c r="K220" s="236"/>
      <c r="L220" s="44"/>
      <c r="M220" s="237" t="s">
        <v>1</v>
      </c>
      <c r="N220" s="238" t="s">
        <v>41</v>
      </c>
      <c r="O220" s="91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1" t="s">
        <v>184</v>
      </c>
      <c r="AT220" s="241" t="s">
        <v>123</v>
      </c>
      <c r="AU220" s="241" t="s">
        <v>83</v>
      </c>
      <c r="AY220" s="17" t="s">
        <v>120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7" t="s">
        <v>81</v>
      </c>
      <c r="BK220" s="242">
        <f>ROUND(I220*H220,2)</f>
        <v>0</v>
      </c>
      <c r="BL220" s="17" t="s">
        <v>184</v>
      </c>
      <c r="BM220" s="241" t="s">
        <v>329</v>
      </c>
    </row>
    <row r="221" s="12" customFormat="1" ht="22.8" customHeight="1">
      <c r="A221" s="12"/>
      <c r="B221" s="213"/>
      <c r="C221" s="214"/>
      <c r="D221" s="215" t="s">
        <v>75</v>
      </c>
      <c r="E221" s="227" t="s">
        <v>330</v>
      </c>
      <c r="F221" s="227" t="s">
        <v>331</v>
      </c>
      <c r="G221" s="214"/>
      <c r="H221" s="214"/>
      <c r="I221" s="217"/>
      <c r="J221" s="228">
        <f>BK221</f>
        <v>0</v>
      </c>
      <c r="K221" s="214"/>
      <c r="L221" s="219"/>
      <c r="M221" s="220"/>
      <c r="N221" s="221"/>
      <c r="O221" s="221"/>
      <c r="P221" s="222">
        <f>SUM(P222:P239)</f>
        <v>0</v>
      </c>
      <c r="Q221" s="221"/>
      <c r="R221" s="222">
        <f>SUM(R222:R239)</f>
        <v>0.055159999999999994</v>
      </c>
      <c r="S221" s="221"/>
      <c r="T221" s="223">
        <f>SUM(T222:T239)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4" t="s">
        <v>83</v>
      </c>
      <c r="AT221" s="225" t="s">
        <v>75</v>
      </c>
      <c r="AU221" s="225" t="s">
        <v>81</v>
      </c>
      <c r="AY221" s="224" t="s">
        <v>120</v>
      </c>
      <c r="BK221" s="226">
        <f>SUM(BK222:BK239)</f>
        <v>0</v>
      </c>
    </row>
    <row r="222" s="2" customFormat="1" ht="24.15" customHeight="1">
      <c r="A222" s="38"/>
      <c r="B222" s="39"/>
      <c r="C222" s="229" t="s">
        <v>332</v>
      </c>
      <c r="D222" s="229" t="s">
        <v>123</v>
      </c>
      <c r="E222" s="230" t="s">
        <v>333</v>
      </c>
      <c r="F222" s="231" t="s">
        <v>334</v>
      </c>
      <c r="G222" s="232" t="s">
        <v>126</v>
      </c>
      <c r="H222" s="233">
        <v>393.108</v>
      </c>
      <c r="I222" s="234"/>
      <c r="J222" s="235">
        <f>ROUND(I222*H222,2)</f>
        <v>0</v>
      </c>
      <c r="K222" s="236"/>
      <c r="L222" s="44"/>
      <c r="M222" s="237" t="s">
        <v>1</v>
      </c>
      <c r="N222" s="238" t="s">
        <v>41</v>
      </c>
      <c r="O222" s="91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1" t="s">
        <v>184</v>
      </c>
      <c r="AT222" s="241" t="s">
        <v>123</v>
      </c>
      <c r="AU222" s="241" t="s">
        <v>83</v>
      </c>
      <c r="AY222" s="17" t="s">
        <v>120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7" t="s">
        <v>81</v>
      </c>
      <c r="BK222" s="242">
        <f>ROUND(I222*H222,2)</f>
        <v>0</v>
      </c>
      <c r="BL222" s="17" t="s">
        <v>184</v>
      </c>
      <c r="BM222" s="241" t="s">
        <v>335</v>
      </c>
    </row>
    <row r="223" s="13" customFormat="1">
      <c r="A223" s="13"/>
      <c r="B223" s="243"/>
      <c r="C223" s="244"/>
      <c r="D223" s="245" t="s">
        <v>129</v>
      </c>
      <c r="E223" s="246" t="s">
        <v>1</v>
      </c>
      <c r="F223" s="247" t="s">
        <v>130</v>
      </c>
      <c r="G223" s="244"/>
      <c r="H223" s="248">
        <v>40.689999999999998</v>
      </c>
      <c r="I223" s="249"/>
      <c r="J223" s="244"/>
      <c r="K223" s="244"/>
      <c r="L223" s="250"/>
      <c r="M223" s="251"/>
      <c r="N223" s="252"/>
      <c r="O223" s="252"/>
      <c r="P223" s="252"/>
      <c r="Q223" s="252"/>
      <c r="R223" s="252"/>
      <c r="S223" s="252"/>
      <c r="T223" s="25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129</v>
      </c>
      <c r="AU223" s="254" t="s">
        <v>83</v>
      </c>
      <c r="AV223" s="13" t="s">
        <v>83</v>
      </c>
      <c r="AW223" s="13" t="s">
        <v>32</v>
      </c>
      <c r="AX223" s="13" t="s">
        <v>76</v>
      </c>
      <c r="AY223" s="254" t="s">
        <v>120</v>
      </c>
    </row>
    <row r="224" s="13" customFormat="1">
      <c r="A224" s="13"/>
      <c r="B224" s="243"/>
      <c r="C224" s="244"/>
      <c r="D224" s="245" t="s">
        <v>129</v>
      </c>
      <c r="E224" s="246" t="s">
        <v>1</v>
      </c>
      <c r="F224" s="247" t="s">
        <v>336</v>
      </c>
      <c r="G224" s="244"/>
      <c r="H224" s="248">
        <v>70.006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129</v>
      </c>
      <c r="AU224" s="254" t="s">
        <v>83</v>
      </c>
      <c r="AV224" s="13" t="s">
        <v>83</v>
      </c>
      <c r="AW224" s="13" t="s">
        <v>32</v>
      </c>
      <c r="AX224" s="13" t="s">
        <v>76</v>
      </c>
      <c r="AY224" s="254" t="s">
        <v>120</v>
      </c>
    </row>
    <row r="225" s="13" customFormat="1">
      <c r="A225" s="13"/>
      <c r="B225" s="243"/>
      <c r="C225" s="244"/>
      <c r="D225" s="245" t="s">
        <v>129</v>
      </c>
      <c r="E225" s="246" t="s">
        <v>1</v>
      </c>
      <c r="F225" s="247" t="s">
        <v>337</v>
      </c>
      <c r="G225" s="244"/>
      <c r="H225" s="248">
        <v>25.600000000000001</v>
      </c>
      <c r="I225" s="249"/>
      <c r="J225" s="244"/>
      <c r="K225" s="244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129</v>
      </c>
      <c r="AU225" s="254" t="s">
        <v>83</v>
      </c>
      <c r="AV225" s="13" t="s">
        <v>83</v>
      </c>
      <c r="AW225" s="13" t="s">
        <v>32</v>
      </c>
      <c r="AX225" s="13" t="s">
        <v>76</v>
      </c>
      <c r="AY225" s="254" t="s">
        <v>120</v>
      </c>
    </row>
    <row r="226" s="13" customFormat="1">
      <c r="A226" s="13"/>
      <c r="B226" s="243"/>
      <c r="C226" s="244"/>
      <c r="D226" s="245" t="s">
        <v>129</v>
      </c>
      <c r="E226" s="246" t="s">
        <v>1</v>
      </c>
      <c r="F226" s="247" t="s">
        <v>338</v>
      </c>
      <c r="G226" s="244"/>
      <c r="H226" s="248">
        <v>102.175</v>
      </c>
      <c r="I226" s="249"/>
      <c r="J226" s="244"/>
      <c r="K226" s="244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129</v>
      </c>
      <c r="AU226" s="254" t="s">
        <v>83</v>
      </c>
      <c r="AV226" s="13" t="s">
        <v>83</v>
      </c>
      <c r="AW226" s="13" t="s">
        <v>32</v>
      </c>
      <c r="AX226" s="13" t="s">
        <v>76</v>
      </c>
      <c r="AY226" s="254" t="s">
        <v>120</v>
      </c>
    </row>
    <row r="227" s="13" customFormat="1">
      <c r="A227" s="13"/>
      <c r="B227" s="243"/>
      <c r="C227" s="244"/>
      <c r="D227" s="245" t="s">
        <v>129</v>
      </c>
      <c r="E227" s="246" t="s">
        <v>1</v>
      </c>
      <c r="F227" s="247" t="s">
        <v>131</v>
      </c>
      <c r="G227" s="244"/>
      <c r="H227" s="248">
        <v>48.880000000000003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129</v>
      </c>
      <c r="AU227" s="254" t="s">
        <v>83</v>
      </c>
      <c r="AV227" s="13" t="s">
        <v>83</v>
      </c>
      <c r="AW227" s="13" t="s">
        <v>32</v>
      </c>
      <c r="AX227" s="13" t="s">
        <v>76</v>
      </c>
      <c r="AY227" s="254" t="s">
        <v>120</v>
      </c>
    </row>
    <row r="228" s="13" customFormat="1">
      <c r="A228" s="13"/>
      <c r="B228" s="243"/>
      <c r="C228" s="244"/>
      <c r="D228" s="245" t="s">
        <v>129</v>
      </c>
      <c r="E228" s="246" t="s">
        <v>1</v>
      </c>
      <c r="F228" s="247" t="s">
        <v>339</v>
      </c>
      <c r="G228" s="244"/>
      <c r="H228" s="248">
        <v>112.34999999999999</v>
      </c>
      <c r="I228" s="249"/>
      <c r="J228" s="244"/>
      <c r="K228" s="244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129</v>
      </c>
      <c r="AU228" s="254" t="s">
        <v>83</v>
      </c>
      <c r="AV228" s="13" t="s">
        <v>83</v>
      </c>
      <c r="AW228" s="13" t="s">
        <v>32</v>
      </c>
      <c r="AX228" s="13" t="s">
        <v>76</v>
      </c>
      <c r="AY228" s="254" t="s">
        <v>120</v>
      </c>
    </row>
    <row r="229" s="13" customFormat="1">
      <c r="A229" s="13"/>
      <c r="B229" s="243"/>
      <c r="C229" s="244"/>
      <c r="D229" s="245" t="s">
        <v>129</v>
      </c>
      <c r="E229" s="246" t="s">
        <v>1</v>
      </c>
      <c r="F229" s="247" t="s">
        <v>340</v>
      </c>
      <c r="G229" s="244"/>
      <c r="H229" s="248">
        <v>-6.593</v>
      </c>
      <c r="I229" s="249"/>
      <c r="J229" s="244"/>
      <c r="K229" s="244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129</v>
      </c>
      <c r="AU229" s="254" t="s">
        <v>83</v>
      </c>
      <c r="AV229" s="13" t="s">
        <v>83</v>
      </c>
      <c r="AW229" s="13" t="s">
        <v>32</v>
      </c>
      <c r="AX229" s="13" t="s">
        <v>76</v>
      </c>
      <c r="AY229" s="254" t="s">
        <v>120</v>
      </c>
    </row>
    <row r="230" s="14" customFormat="1">
      <c r="A230" s="14"/>
      <c r="B230" s="255"/>
      <c r="C230" s="256"/>
      <c r="D230" s="245" t="s">
        <v>129</v>
      </c>
      <c r="E230" s="257" t="s">
        <v>1</v>
      </c>
      <c r="F230" s="258" t="s">
        <v>132</v>
      </c>
      <c r="G230" s="256"/>
      <c r="H230" s="259">
        <v>393.108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129</v>
      </c>
      <c r="AU230" s="265" t="s">
        <v>83</v>
      </c>
      <c r="AV230" s="14" t="s">
        <v>127</v>
      </c>
      <c r="AW230" s="14" t="s">
        <v>32</v>
      </c>
      <c r="AX230" s="14" t="s">
        <v>81</v>
      </c>
      <c r="AY230" s="265" t="s">
        <v>120</v>
      </c>
    </row>
    <row r="231" s="2" customFormat="1" ht="14.4" customHeight="1">
      <c r="A231" s="38"/>
      <c r="B231" s="39"/>
      <c r="C231" s="229" t="s">
        <v>341</v>
      </c>
      <c r="D231" s="229" t="s">
        <v>123</v>
      </c>
      <c r="E231" s="230" t="s">
        <v>342</v>
      </c>
      <c r="F231" s="231" t="s">
        <v>343</v>
      </c>
      <c r="G231" s="232" t="s">
        <v>126</v>
      </c>
      <c r="H231" s="233">
        <v>105.90000000000001</v>
      </c>
      <c r="I231" s="234"/>
      <c r="J231" s="235">
        <f>ROUND(I231*H231,2)</f>
        <v>0</v>
      </c>
      <c r="K231" s="236"/>
      <c r="L231" s="44"/>
      <c r="M231" s="237" t="s">
        <v>1</v>
      </c>
      <c r="N231" s="238" t="s">
        <v>41</v>
      </c>
      <c r="O231" s="91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1" t="s">
        <v>184</v>
      </c>
      <c r="AT231" s="241" t="s">
        <v>123</v>
      </c>
      <c r="AU231" s="241" t="s">
        <v>83</v>
      </c>
      <c r="AY231" s="17" t="s">
        <v>120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7" t="s">
        <v>81</v>
      </c>
      <c r="BK231" s="242">
        <f>ROUND(I231*H231,2)</f>
        <v>0</v>
      </c>
      <c r="BL231" s="17" t="s">
        <v>184</v>
      </c>
      <c r="BM231" s="241" t="s">
        <v>344</v>
      </c>
    </row>
    <row r="232" s="13" customFormat="1">
      <c r="A232" s="13"/>
      <c r="B232" s="243"/>
      <c r="C232" s="244"/>
      <c r="D232" s="245" t="s">
        <v>129</v>
      </c>
      <c r="E232" s="246" t="s">
        <v>1</v>
      </c>
      <c r="F232" s="247" t="s">
        <v>345</v>
      </c>
      <c r="G232" s="244"/>
      <c r="H232" s="248">
        <v>105.90000000000001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129</v>
      </c>
      <c r="AU232" s="254" t="s">
        <v>83</v>
      </c>
      <c r="AV232" s="13" t="s">
        <v>83</v>
      </c>
      <c r="AW232" s="13" t="s">
        <v>32</v>
      </c>
      <c r="AX232" s="13" t="s">
        <v>81</v>
      </c>
      <c r="AY232" s="254" t="s">
        <v>120</v>
      </c>
    </row>
    <row r="233" s="2" customFormat="1" ht="24.15" customHeight="1">
      <c r="A233" s="38"/>
      <c r="B233" s="39"/>
      <c r="C233" s="229" t="s">
        <v>346</v>
      </c>
      <c r="D233" s="229" t="s">
        <v>123</v>
      </c>
      <c r="E233" s="230" t="s">
        <v>347</v>
      </c>
      <c r="F233" s="231" t="s">
        <v>348</v>
      </c>
      <c r="G233" s="232" t="s">
        <v>126</v>
      </c>
      <c r="H233" s="233">
        <v>36.465000000000003</v>
      </c>
      <c r="I233" s="234"/>
      <c r="J233" s="235">
        <f>ROUND(I233*H233,2)</f>
        <v>0</v>
      </c>
      <c r="K233" s="236"/>
      <c r="L233" s="44"/>
      <c r="M233" s="237" t="s">
        <v>1</v>
      </c>
      <c r="N233" s="238" t="s">
        <v>41</v>
      </c>
      <c r="O233" s="91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1" t="s">
        <v>184</v>
      </c>
      <c r="AT233" s="241" t="s">
        <v>123</v>
      </c>
      <c r="AU233" s="241" t="s">
        <v>83</v>
      </c>
      <c r="AY233" s="17" t="s">
        <v>120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7" t="s">
        <v>81</v>
      </c>
      <c r="BK233" s="242">
        <f>ROUND(I233*H233,2)</f>
        <v>0</v>
      </c>
      <c r="BL233" s="17" t="s">
        <v>184</v>
      </c>
      <c r="BM233" s="241" t="s">
        <v>349</v>
      </c>
    </row>
    <row r="234" s="13" customFormat="1">
      <c r="A234" s="13"/>
      <c r="B234" s="243"/>
      <c r="C234" s="244"/>
      <c r="D234" s="245" t="s">
        <v>129</v>
      </c>
      <c r="E234" s="246" t="s">
        <v>1</v>
      </c>
      <c r="F234" s="247" t="s">
        <v>350</v>
      </c>
      <c r="G234" s="244"/>
      <c r="H234" s="248">
        <v>36.465000000000003</v>
      </c>
      <c r="I234" s="249"/>
      <c r="J234" s="244"/>
      <c r="K234" s="244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129</v>
      </c>
      <c r="AU234" s="254" t="s">
        <v>83</v>
      </c>
      <c r="AV234" s="13" t="s">
        <v>83</v>
      </c>
      <c r="AW234" s="13" t="s">
        <v>32</v>
      </c>
      <c r="AX234" s="13" t="s">
        <v>81</v>
      </c>
      <c r="AY234" s="254" t="s">
        <v>120</v>
      </c>
    </row>
    <row r="235" s="2" customFormat="1" ht="14.4" customHeight="1">
      <c r="A235" s="38"/>
      <c r="B235" s="39"/>
      <c r="C235" s="266" t="s">
        <v>351</v>
      </c>
      <c r="D235" s="266" t="s">
        <v>219</v>
      </c>
      <c r="E235" s="267" t="s">
        <v>352</v>
      </c>
      <c r="F235" s="268" t="s">
        <v>353</v>
      </c>
      <c r="G235" s="269" t="s">
        <v>126</v>
      </c>
      <c r="H235" s="270">
        <v>149.625</v>
      </c>
      <c r="I235" s="271"/>
      <c r="J235" s="272">
        <f>ROUND(I235*H235,2)</f>
        <v>0</v>
      </c>
      <c r="K235" s="273"/>
      <c r="L235" s="274"/>
      <c r="M235" s="275" t="s">
        <v>1</v>
      </c>
      <c r="N235" s="276" t="s">
        <v>41</v>
      </c>
      <c r="O235" s="91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1" t="s">
        <v>222</v>
      </c>
      <c r="AT235" s="241" t="s">
        <v>219</v>
      </c>
      <c r="AU235" s="241" t="s">
        <v>83</v>
      </c>
      <c r="AY235" s="17" t="s">
        <v>120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7" t="s">
        <v>81</v>
      </c>
      <c r="BK235" s="242">
        <f>ROUND(I235*H235,2)</f>
        <v>0</v>
      </c>
      <c r="BL235" s="17" t="s">
        <v>184</v>
      </c>
      <c r="BM235" s="241" t="s">
        <v>354</v>
      </c>
    </row>
    <row r="236" s="13" customFormat="1">
      <c r="A236" s="13"/>
      <c r="B236" s="243"/>
      <c r="C236" s="244"/>
      <c r="D236" s="245" t="s">
        <v>129</v>
      </c>
      <c r="E236" s="246" t="s">
        <v>1</v>
      </c>
      <c r="F236" s="247" t="s">
        <v>355</v>
      </c>
      <c r="G236" s="244"/>
      <c r="H236" s="248">
        <v>142.5</v>
      </c>
      <c r="I236" s="249"/>
      <c r="J236" s="244"/>
      <c r="K236" s="244"/>
      <c r="L236" s="250"/>
      <c r="M236" s="251"/>
      <c r="N236" s="252"/>
      <c r="O236" s="252"/>
      <c r="P236" s="252"/>
      <c r="Q236" s="252"/>
      <c r="R236" s="252"/>
      <c r="S236" s="252"/>
      <c r="T236" s="25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129</v>
      </c>
      <c r="AU236" s="254" t="s">
        <v>83</v>
      </c>
      <c r="AV236" s="13" t="s">
        <v>83</v>
      </c>
      <c r="AW236" s="13" t="s">
        <v>32</v>
      </c>
      <c r="AX236" s="13" t="s">
        <v>81</v>
      </c>
      <c r="AY236" s="254" t="s">
        <v>120</v>
      </c>
    </row>
    <row r="237" s="13" customFormat="1">
      <c r="A237" s="13"/>
      <c r="B237" s="243"/>
      <c r="C237" s="244"/>
      <c r="D237" s="245" t="s">
        <v>129</v>
      </c>
      <c r="E237" s="244"/>
      <c r="F237" s="247" t="s">
        <v>356</v>
      </c>
      <c r="G237" s="244"/>
      <c r="H237" s="248">
        <v>149.625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129</v>
      </c>
      <c r="AU237" s="254" t="s">
        <v>83</v>
      </c>
      <c r="AV237" s="13" t="s">
        <v>83</v>
      </c>
      <c r="AW237" s="13" t="s">
        <v>4</v>
      </c>
      <c r="AX237" s="13" t="s">
        <v>81</v>
      </c>
      <c r="AY237" s="254" t="s">
        <v>120</v>
      </c>
    </row>
    <row r="238" s="2" customFormat="1" ht="24.15" customHeight="1">
      <c r="A238" s="38"/>
      <c r="B238" s="39"/>
      <c r="C238" s="229" t="s">
        <v>357</v>
      </c>
      <c r="D238" s="229" t="s">
        <v>123</v>
      </c>
      <c r="E238" s="230" t="s">
        <v>358</v>
      </c>
      <c r="F238" s="231" t="s">
        <v>359</v>
      </c>
      <c r="G238" s="232" t="s">
        <v>126</v>
      </c>
      <c r="H238" s="233">
        <v>394</v>
      </c>
      <c r="I238" s="234"/>
      <c r="J238" s="235">
        <f>ROUND(I238*H238,2)</f>
        <v>0</v>
      </c>
      <c r="K238" s="236"/>
      <c r="L238" s="44"/>
      <c r="M238" s="237" t="s">
        <v>1</v>
      </c>
      <c r="N238" s="238" t="s">
        <v>41</v>
      </c>
      <c r="O238" s="91"/>
      <c r="P238" s="239">
        <f>O238*H238</f>
        <v>0</v>
      </c>
      <c r="Q238" s="239">
        <v>0.00013999999999999999</v>
      </c>
      <c r="R238" s="239">
        <f>Q238*H238</f>
        <v>0.055159999999999994</v>
      </c>
      <c r="S238" s="239">
        <v>0</v>
      </c>
      <c r="T238" s="24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1" t="s">
        <v>184</v>
      </c>
      <c r="AT238" s="241" t="s">
        <v>123</v>
      </c>
      <c r="AU238" s="241" t="s">
        <v>83</v>
      </c>
      <c r="AY238" s="17" t="s">
        <v>120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7" t="s">
        <v>81</v>
      </c>
      <c r="BK238" s="242">
        <f>ROUND(I238*H238,2)</f>
        <v>0</v>
      </c>
      <c r="BL238" s="17" t="s">
        <v>184</v>
      </c>
      <c r="BM238" s="241" t="s">
        <v>360</v>
      </c>
    </row>
    <row r="239" s="13" customFormat="1">
      <c r="A239" s="13"/>
      <c r="B239" s="243"/>
      <c r="C239" s="244"/>
      <c r="D239" s="245" t="s">
        <v>129</v>
      </c>
      <c r="E239" s="246" t="s">
        <v>1</v>
      </c>
      <c r="F239" s="247" t="s">
        <v>361</v>
      </c>
      <c r="G239" s="244"/>
      <c r="H239" s="248">
        <v>394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129</v>
      </c>
      <c r="AU239" s="254" t="s">
        <v>83</v>
      </c>
      <c r="AV239" s="13" t="s">
        <v>83</v>
      </c>
      <c r="AW239" s="13" t="s">
        <v>32</v>
      </c>
      <c r="AX239" s="13" t="s">
        <v>81</v>
      </c>
      <c r="AY239" s="254" t="s">
        <v>120</v>
      </c>
    </row>
    <row r="240" s="12" customFormat="1" ht="25.92" customHeight="1">
      <c r="A240" s="12"/>
      <c r="B240" s="213"/>
      <c r="C240" s="214"/>
      <c r="D240" s="215" t="s">
        <v>75</v>
      </c>
      <c r="E240" s="216" t="s">
        <v>219</v>
      </c>
      <c r="F240" s="216" t="s">
        <v>362</v>
      </c>
      <c r="G240" s="214"/>
      <c r="H240" s="214"/>
      <c r="I240" s="217"/>
      <c r="J240" s="218">
        <f>BK240</f>
        <v>0</v>
      </c>
      <c r="K240" s="214"/>
      <c r="L240" s="219"/>
      <c r="M240" s="220"/>
      <c r="N240" s="221"/>
      <c r="O240" s="221"/>
      <c r="P240" s="222">
        <f>P241</f>
        <v>0</v>
      </c>
      <c r="Q240" s="221"/>
      <c r="R240" s="222">
        <f>R241</f>
        <v>0</v>
      </c>
      <c r="S240" s="221"/>
      <c r="T240" s="223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4" t="s">
        <v>142</v>
      </c>
      <c r="AT240" s="225" t="s">
        <v>75</v>
      </c>
      <c r="AU240" s="225" t="s">
        <v>76</v>
      </c>
      <c r="AY240" s="224" t="s">
        <v>120</v>
      </c>
      <c r="BK240" s="226">
        <f>BK241</f>
        <v>0</v>
      </c>
    </row>
    <row r="241" s="12" customFormat="1" ht="22.8" customHeight="1">
      <c r="A241" s="12"/>
      <c r="B241" s="213"/>
      <c r="C241" s="214"/>
      <c r="D241" s="215" t="s">
        <v>75</v>
      </c>
      <c r="E241" s="227" t="s">
        <v>363</v>
      </c>
      <c r="F241" s="227" t="s">
        <v>364</v>
      </c>
      <c r="G241" s="214"/>
      <c r="H241" s="214"/>
      <c r="I241" s="217"/>
      <c r="J241" s="228">
        <f>BK241</f>
        <v>0</v>
      </c>
      <c r="K241" s="214"/>
      <c r="L241" s="219"/>
      <c r="M241" s="220"/>
      <c r="N241" s="221"/>
      <c r="O241" s="221"/>
      <c r="P241" s="222">
        <f>SUM(P242:P245)</f>
        <v>0</v>
      </c>
      <c r="Q241" s="221"/>
      <c r="R241" s="222">
        <f>SUM(R242:R245)</f>
        <v>0</v>
      </c>
      <c r="S241" s="221"/>
      <c r="T241" s="223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4" t="s">
        <v>142</v>
      </c>
      <c r="AT241" s="225" t="s">
        <v>75</v>
      </c>
      <c r="AU241" s="225" t="s">
        <v>81</v>
      </c>
      <c r="AY241" s="224" t="s">
        <v>120</v>
      </c>
      <c r="BK241" s="226">
        <f>SUM(BK242:BK245)</f>
        <v>0</v>
      </c>
    </row>
    <row r="242" s="2" customFormat="1" ht="14.4" customHeight="1">
      <c r="A242" s="38"/>
      <c r="B242" s="39"/>
      <c r="C242" s="229" t="s">
        <v>365</v>
      </c>
      <c r="D242" s="229" t="s">
        <v>123</v>
      </c>
      <c r="E242" s="230" t="s">
        <v>366</v>
      </c>
      <c r="F242" s="231" t="s">
        <v>367</v>
      </c>
      <c r="G242" s="232" t="s">
        <v>264</v>
      </c>
      <c r="H242" s="233">
        <v>1</v>
      </c>
      <c r="I242" s="234"/>
      <c r="J242" s="235">
        <f>ROUND(I242*H242,2)</f>
        <v>0</v>
      </c>
      <c r="K242" s="236"/>
      <c r="L242" s="44"/>
      <c r="M242" s="237" t="s">
        <v>1</v>
      </c>
      <c r="N242" s="238" t="s">
        <v>41</v>
      </c>
      <c r="O242" s="91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1" t="s">
        <v>368</v>
      </c>
      <c r="AT242" s="241" t="s">
        <v>123</v>
      </c>
      <c r="AU242" s="241" t="s">
        <v>83</v>
      </c>
      <c r="AY242" s="17" t="s">
        <v>120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7" t="s">
        <v>81</v>
      </c>
      <c r="BK242" s="242">
        <f>ROUND(I242*H242,2)</f>
        <v>0</v>
      </c>
      <c r="BL242" s="17" t="s">
        <v>368</v>
      </c>
      <c r="BM242" s="241" t="s">
        <v>369</v>
      </c>
    </row>
    <row r="243" s="13" customFormat="1">
      <c r="A243" s="13"/>
      <c r="B243" s="243"/>
      <c r="C243" s="244"/>
      <c r="D243" s="245" t="s">
        <v>129</v>
      </c>
      <c r="E243" s="246" t="s">
        <v>1</v>
      </c>
      <c r="F243" s="247" t="s">
        <v>81</v>
      </c>
      <c r="G243" s="244"/>
      <c r="H243" s="248">
        <v>1</v>
      </c>
      <c r="I243" s="249"/>
      <c r="J243" s="244"/>
      <c r="K243" s="244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129</v>
      </c>
      <c r="AU243" s="254" t="s">
        <v>83</v>
      </c>
      <c r="AV243" s="13" t="s">
        <v>83</v>
      </c>
      <c r="AW243" s="13" t="s">
        <v>32</v>
      </c>
      <c r="AX243" s="13" t="s">
        <v>81</v>
      </c>
      <c r="AY243" s="254" t="s">
        <v>120</v>
      </c>
    </row>
    <row r="244" s="2" customFormat="1" ht="14.4" customHeight="1">
      <c r="A244" s="38"/>
      <c r="B244" s="39"/>
      <c r="C244" s="229" t="s">
        <v>370</v>
      </c>
      <c r="D244" s="229" t="s">
        <v>123</v>
      </c>
      <c r="E244" s="230" t="s">
        <v>371</v>
      </c>
      <c r="F244" s="231" t="s">
        <v>372</v>
      </c>
      <c r="G244" s="232" t="s">
        <v>264</v>
      </c>
      <c r="H244" s="233">
        <v>1</v>
      </c>
      <c r="I244" s="234"/>
      <c r="J244" s="235">
        <f>ROUND(I244*H244,2)</f>
        <v>0</v>
      </c>
      <c r="K244" s="236"/>
      <c r="L244" s="44"/>
      <c r="M244" s="237" t="s">
        <v>1</v>
      </c>
      <c r="N244" s="238" t="s">
        <v>41</v>
      </c>
      <c r="O244" s="91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1" t="s">
        <v>368</v>
      </c>
      <c r="AT244" s="241" t="s">
        <v>123</v>
      </c>
      <c r="AU244" s="241" t="s">
        <v>83</v>
      </c>
      <c r="AY244" s="17" t="s">
        <v>120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7" t="s">
        <v>81</v>
      </c>
      <c r="BK244" s="242">
        <f>ROUND(I244*H244,2)</f>
        <v>0</v>
      </c>
      <c r="BL244" s="17" t="s">
        <v>368</v>
      </c>
      <c r="BM244" s="241" t="s">
        <v>373</v>
      </c>
    </row>
    <row r="245" s="13" customFormat="1">
      <c r="A245" s="13"/>
      <c r="B245" s="243"/>
      <c r="C245" s="244"/>
      <c r="D245" s="245" t="s">
        <v>129</v>
      </c>
      <c r="E245" s="246" t="s">
        <v>1</v>
      </c>
      <c r="F245" s="247" t="s">
        <v>81</v>
      </c>
      <c r="G245" s="244"/>
      <c r="H245" s="248">
        <v>1</v>
      </c>
      <c r="I245" s="249"/>
      <c r="J245" s="244"/>
      <c r="K245" s="244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129</v>
      </c>
      <c r="AU245" s="254" t="s">
        <v>83</v>
      </c>
      <c r="AV245" s="13" t="s">
        <v>83</v>
      </c>
      <c r="AW245" s="13" t="s">
        <v>32</v>
      </c>
      <c r="AX245" s="13" t="s">
        <v>81</v>
      </c>
      <c r="AY245" s="254" t="s">
        <v>120</v>
      </c>
    </row>
    <row r="246" s="12" customFormat="1" ht="25.92" customHeight="1">
      <c r="A246" s="12"/>
      <c r="B246" s="213"/>
      <c r="C246" s="214"/>
      <c r="D246" s="215" t="s">
        <v>75</v>
      </c>
      <c r="E246" s="216" t="s">
        <v>374</v>
      </c>
      <c r="F246" s="216" t="s">
        <v>375</v>
      </c>
      <c r="G246" s="214"/>
      <c r="H246" s="214"/>
      <c r="I246" s="217"/>
      <c r="J246" s="218">
        <f>BK246</f>
        <v>0</v>
      </c>
      <c r="K246" s="214"/>
      <c r="L246" s="219"/>
      <c r="M246" s="220"/>
      <c r="N246" s="221"/>
      <c r="O246" s="221"/>
      <c r="P246" s="222">
        <f>SUM(P247:P249)</f>
        <v>0</v>
      </c>
      <c r="Q246" s="221"/>
      <c r="R246" s="222">
        <f>SUM(R247:R249)</f>
        <v>0</v>
      </c>
      <c r="S246" s="221"/>
      <c r="T246" s="223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127</v>
      </c>
      <c r="AT246" s="225" t="s">
        <v>75</v>
      </c>
      <c r="AU246" s="225" t="s">
        <v>76</v>
      </c>
      <c r="AY246" s="224" t="s">
        <v>120</v>
      </c>
      <c r="BK246" s="226">
        <f>SUM(BK247:BK249)</f>
        <v>0</v>
      </c>
    </row>
    <row r="247" s="2" customFormat="1" ht="24.15" customHeight="1">
      <c r="A247" s="38"/>
      <c r="B247" s="39"/>
      <c r="C247" s="229" t="s">
        <v>376</v>
      </c>
      <c r="D247" s="229" t="s">
        <v>123</v>
      </c>
      <c r="E247" s="230" t="s">
        <v>377</v>
      </c>
      <c r="F247" s="231" t="s">
        <v>378</v>
      </c>
      <c r="G247" s="232" t="s">
        <v>379</v>
      </c>
      <c r="H247" s="233">
        <v>16</v>
      </c>
      <c r="I247" s="234"/>
      <c r="J247" s="235">
        <f>ROUND(I247*H247,2)</f>
        <v>0</v>
      </c>
      <c r="K247" s="236"/>
      <c r="L247" s="44"/>
      <c r="M247" s="237" t="s">
        <v>1</v>
      </c>
      <c r="N247" s="238" t="s">
        <v>41</v>
      </c>
      <c r="O247" s="91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1" t="s">
        <v>380</v>
      </c>
      <c r="AT247" s="241" t="s">
        <v>123</v>
      </c>
      <c r="AU247" s="241" t="s">
        <v>81</v>
      </c>
      <c r="AY247" s="17" t="s">
        <v>120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7" t="s">
        <v>81</v>
      </c>
      <c r="BK247" s="242">
        <f>ROUND(I247*H247,2)</f>
        <v>0</v>
      </c>
      <c r="BL247" s="17" t="s">
        <v>380</v>
      </c>
      <c r="BM247" s="241" t="s">
        <v>381</v>
      </c>
    </row>
    <row r="248" s="2" customFormat="1" ht="14.4" customHeight="1">
      <c r="A248" s="38"/>
      <c r="B248" s="39"/>
      <c r="C248" s="229" t="s">
        <v>382</v>
      </c>
      <c r="D248" s="229" t="s">
        <v>123</v>
      </c>
      <c r="E248" s="230" t="s">
        <v>383</v>
      </c>
      <c r="F248" s="231" t="s">
        <v>384</v>
      </c>
      <c r="G248" s="232" t="s">
        <v>379</v>
      </c>
      <c r="H248" s="233">
        <v>10</v>
      </c>
      <c r="I248" s="234"/>
      <c r="J248" s="235">
        <f>ROUND(I248*H248,2)</f>
        <v>0</v>
      </c>
      <c r="K248" s="236"/>
      <c r="L248" s="44"/>
      <c r="M248" s="237" t="s">
        <v>1</v>
      </c>
      <c r="N248" s="238" t="s">
        <v>41</v>
      </c>
      <c r="O248" s="91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1" t="s">
        <v>380</v>
      </c>
      <c r="AT248" s="241" t="s">
        <v>123</v>
      </c>
      <c r="AU248" s="241" t="s">
        <v>81</v>
      </c>
      <c r="AY248" s="17" t="s">
        <v>120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7" t="s">
        <v>81</v>
      </c>
      <c r="BK248" s="242">
        <f>ROUND(I248*H248,2)</f>
        <v>0</v>
      </c>
      <c r="BL248" s="17" t="s">
        <v>380</v>
      </c>
      <c r="BM248" s="241" t="s">
        <v>385</v>
      </c>
    </row>
    <row r="249" s="13" customFormat="1">
      <c r="A249" s="13"/>
      <c r="B249" s="243"/>
      <c r="C249" s="244"/>
      <c r="D249" s="245" t="s">
        <v>129</v>
      </c>
      <c r="E249" s="246" t="s">
        <v>1</v>
      </c>
      <c r="F249" s="247" t="s">
        <v>181</v>
      </c>
      <c r="G249" s="244"/>
      <c r="H249" s="248">
        <v>10</v>
      </c>
      <c r="I249" s="249"/>
      <c r="J249" s="244"/>
      <c r="K249" s="244"/>
      <c r="L249" s="250"/>
      <c r="M249" s="288"/>
      <c r="N249" s="289"/>
      <c r="O249" s="289"/>
      <c r="P249" s="289"/>
      <c r="Q249" s="289"/>
      <c r="R249" s="289"/>
      <c r="S249" s="289"/>
      <c r="T249" s="29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129</v>
      </c>
      <c r="AU249" s="254" t="s">
        <v>81</v>
      </c>
      <c r="AV249" s="13" t="s">
        <v>83</v>
      </c>
      <c r="AW249" s="13" t="s">
        <v>32</v>
      </c>
      <c r="AX249" s="13" t="s">
        <v>81</v>
      </c>
      <c r="AY249" s="254" t="s">
        <v>120</v>
      </c>
    </row>
    <row r="250" s="2" customFormat="1" ht="6.96" customHeight="1">
      <c r="A250" s="38"/>
      <c r="B250" s="66"/>
      <c r="C250" s="67"/>
      <c r="D250" s="67"/>
      <c r="E250" s="67"/>
      <c r="F250" s="67"/>
      <c r="G250" s="67"/>
      <c r="H250" s="67"/>
      <c r="I250" s="177"/>
      <c r="J250" s="67"/>
      <c r="K250" s="67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TFCyu4NJWVy1NeBYJ99Ogp+uOzAjOMn/zwVzoJDXjcz0ShNEfUA1PqkTy4L62GhcEeHVAc71NWCU/pqkEvYL9Q==" hashValue="EQkupCGjSv7lhcaOKoi4pw7HTSGgMyQ9qIsuFqDpnf4Lu8//UOpgeg6udW/KnTZM+1ES20O2fam+PEbhZ31Mlw==" algorithmName="SHA-512" password="CC35"/>
  <autoFilter ref="C126:K249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2020-08-04T11:59:29Z</dcterms:created>
  <dcterms:modified xsi:type="dcterms:W3CDTF">2020-08-04T11:59:33Z</dcterms:modified>
</cp:coreProperties>
</file>